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sharedStrings.xml" ContentType="application/vnd.openxmlformats-officedocument.spreadsheetml.sharedStrings+xml"/>
  <Override PartName="/xl/media/image19.jpeg" ContentType="image/jpeg"/>
  <Override PartName="/xl/media/image21.wmf" ContentType="image/x-wmf"/>
  <Override PartName="/xl/media/image20.wmf" ContentType="image/x-wmf"/>
  <Override PartName="/xl/media/image22.wmf" ContentType="image/x-wmf"/>
  <Override PartName="/xl/media/image23.wmf" ContentType="image/x-wmf"/>
  <Override PartName="/xl/media/image24.wmf" ContentType="image/x-wmf"/>
  <Override PartName="/xl/media/image25.wmf" ContentType="image/x-wmf"/>
  <Override PartName="/xl/media/image26.wmf" ContentType="image/x-wmf"/>
  <Override PartName="/xl/media/image27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 cenowy załacznik 5b do SIWZ i nr 1 do umowy - część II" sheetId="1" state="visible" r:id="rId2"/>
    <sheet name="Pracownie specjalistyczne" sheetId="2" state="hidden" r:id="rId3"/>
    <sheet name="Pracwonia biologiczna" sheetId="3" state="hidden" r:id="rId4"/>
    <sheet name="Pracwonia fizyczna" sheetId="4" state="hidden" r:id="rId5"/>
    <sheet name="Pracownia chemiczna" sheetId="5" state="hidden" r:id="rId6"/>
    <sheet name="Roboczy" sheetId="6" state="hidden" r:id="rId7"/>
    <sheet name="Krzesła i fotele" sheetId="7" state="hidden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<sst xmlns="http://schemas.openxmlformats.org/spreadsheetml/2006/main" count="333" uniqueCount="170">
  <si>
    <t xml:space="preserve">        Zakup, dostarczenie i montaż mebli do budynku Szkoły Podstawowej nr 58 w Lublinie, przy ul. Berylowej 7.</t>
  </si>
  <si>
    <t xml:space="preserve">Załącznik nr 5b do SIWZ i nr 1 do umowy  - FORMULARZ CENOWY – CZĘŚĆ 2</t>
  </si>
  <si>
    <t xml:space="preserve">Lp</t>
  </si>
  <si>
    <t xml:space="preserve">Nazwa asortymentu z opisem</t>
  </si>
  <si>
    <t xml:space="preserve">Jednostka miary</t>
  </si>
  <si>
    <t xml:space="preserve">Ilość</t>
  </si>
  <si>
    <t xml:space="preserve">Stawka VAT</t>
  </si>
  <si>
    <t xml:space="preserve">cena jednostkowa netto</t>
  </si>
  <si>
    <t xml:space="preserve">cena jednostkowa brutto</t>
  </si>
  <si>
    <t xml:space="preserve">Wartość brutto</t>
  </si>
  <si>
    <t xml:space="preserve">Domek</t>
  </si>
  <si>
    <t xml:space="preserve">Mebel o konstrukcji z płyty o grubości min. 7 mm,  obitej tkaniną, przypominającej „domek” na ramie metalowej malowanej proszkowo i podłogą wykonaną z desek.  „Domek” ma być wyposażony w dwa usytuowane naprzeciwko siebie siedziska z oparciem oraz stolik pomiędzy siedziskami.  Kolor siedziska w odcieniu zieleni – do wyboru z palety barw dostępnej u wykonawcy. Całość konstrukcji mobilna, wyposażona w samohamowne kółka, składająca się z części dla łatwości montażu. Wymiary zewnętrzne : wys.210 x gł. 78 x szer. 230 cm (±5%). </t>
  </si>
  <si>
    <t xml:space="preserve">szt.</t>
  </si>
  <si>
    <t xml:space="preserve">Zestaw siedzisk modułowych typu „snake”                                      </t>
  </si>
  <si>
    <t xml:space="preserve">Zestaw siedzisk modułowych puf/ siedzisk/ sof o różnych kształtach i wymiarach, z  ekoskóry  lub poliestru, siedziska wyposażone w nóżki.  Poszczególne elementy zestawu z możliwością łączenia w całość i tworzenia różnych kształtów (zaokrąglonego ciągu), o łącznej  długości min. 4,5 m. Zestaw po złożeniu w całość ma posiadać min. 2 elementy   tworzące oparcie. Kolor zestawu w odcieniu szarości i zieleni - do wyboru  z palety barw dostępnej u wykonawcy.  </t>
  </si>
  <si>
    <t xml:space="preserve">zestaw   </t>
  </si>
  <si>
    <t xml:space="preserve">Sofa modułowa/ siedzisko modułowe</t>
  </si>
  <si>
    <t xml:space="preserve">Sofa modułowa z możliwością  rozbudowy o dodatkowe elementy, z materiału skóropodobnego. Wymiary siedziska: szer. min. 120 cm, wys. od podłogi:  40- 46 cm, siedzisko wyposażone w nóżki. Kolor w odcieniu zieleni - do wyboru  z palety barw dostępnej u wykonawcy.  </t>
  </si>
  <si>
    <t xml:space="preserve">Siedzisko prostokątne</t>
  </si>
  <si>
    <t xml:space="preserve">Siedzisko prostokątne z pianki poliuretanowej, tapicerowane,  na stelażu, wyposażone w nóżki, pokryte tkaniną. Wymiary: szer. 120 - 150 cm,  gł. 50 -60 cm wys. 40 - 45 cm. Kolor w odcieniu szarości -  do wyboru z palety barw dostępnej u wykonawcy. </t>
  </si>
  <si>
    <t xml:space="preserve">  Pufa puzzle –           zestaw                           4- elementowy</t>
  </si>
  <si>
    <t xml:space="preserve">Zestaw siedzisk w kształcie puzzli  4 – elementowy z możliwością złożenia elementów w jedną  całość.  Wymiar po złożeniu w całość - 80 x 80 x 30 cm (+/- 5%). Siedziska wykonane z pianki poliuretanowej. Każdy z  elementów zestawu w innym kolorze - do wyboru  z palety barw dostępnej u wykonawcy.  </t>
  </si>
  <si>
    <t xml:space="preserve">zestaw</t>
  </si>
  <si>
    <t xml:space="preserve">Pufa okrągła</t>
  </si>
  <si>
    <t xml:space="preserve">Siedzisko okrągłe (pufa), wykonane z pianki poliuretanowej, pokryte tkaniną PCV. Wymiary: wys. 45-50 cm, średnica 45-55 cm. Kolor - do wyboru  z palety barw dostępnej u wykonawcy.</t>
  </si>
  <si>
    <t xml:space="preserve">Zestaw wypoczynkowy  (sofa + fotel)</t>
  </si>
  <si>
    <t xml:space="preserve">Zestaw wypoczynkowy (sofa 3-osobowa + fotel), z materiału skóropodobnego w kolorze czarnym,  w całości tapicerowany, na metalowych nogach lub metalowej ramie.  Wymiary sofy:  dł. 190-220 cm, wys. 70 - 95 cm, gł. 70 - 95 cm. Wymiary fotela dobrane do zestawu. </t>
  </si>
  <si>
    <t xml:space="preserve">Sofa</t>
  </si>
  <si>
    <t xml:space="preserve">Sofa 3- osobowa z materiału skóropodobnego w kolorze czarnym,  w całości tapicerowana, na metalowych nogach lub metalowej ramie.  Wymiary sofy: dł. 190-220 cm, wys. 70 - 95 cm, gł. 70 - 95 cm. </t>
  </si>
  <si>
    <t xml:space="preserve">Pufa</t>
  </si>
  <si>
    <t xml:space="preserve">Siedzisko w kształcie kwadratu lub prostokąta wykonane z materiału skóropodobnego. Wymiary: wys. min. 40cm , pozostałe wymiary  min: szer. 40 x gł. 40 cm.  Kolor w odcieniach szarości -  do wyboru z palety barw dostępnej u wykonawcy.</t>
  </si>
  <si>
    <t xml:space="preserve">RAZEM</t>
  </si>
  <si>
    <t xml:space="preserve">P-I.271.54.2020</t>
  </si>
  <si>
    <t xml:space="preserve">Załącznik nr 5b do SIWZ – Formularz cenowy część II</t>
  </si>
  <si>
    <t xml:space="preserve">........................................................</t>
  </si>
  <si>
    <t xml:space="preserve">podpis osoby / osób upoważnionych do</t>
  </si>
  <si>
    <t xml:space="preserve">występowania w imieniu wykonawcy</t>
  </si>
  <si>
    <t xml:space="preserve">Kategoria (np. gry i puzzle/ instrument, AGD i RTV/ meble/ sprzęt multimedialny/ sprzęt komputerowy/ zastawa kuchenna itp..)</t>
  </si>
  <si>
    <t xml:space="preserve">Asortyment</t>
  </si>
  <si>
    <t xml:space="preserve">Linki</t>
  </si>
  <si>
    <t xml:space="preserve">Cena jednostkowa brutto</t>
  </si>
  <si>
    <t xml:space="preserve">Średnia cena jednostkowa brutto</t>
  </si>
  <si>
    <t xml:space="preserve">Stawka podatku VAT</t>
  </si>
  <si>
    <t xml:space="preserve">Pozycja z wniosku</t>
  </si>
  <si>
    <t xml:space="preserve">Opis (dane techniczne: wymiary, materiał wykonania, kolor itp..)</t>
  </si>
  <si>
    <t xml:space="preserve">Biologia, Fizyka</t>
  </si>
  <si>
    <t xml:space="preserve">Ławki trzyosobowe</t>
  </si>
  <si>
    <t xml:space="preserve">https://www.legrant.com.pl/stol-uczniowski-chemiczny-id-166.html</t>
  </si>
  <si>
    <t xml:space="preserve">Stół na bazie konstrukcji stalowej.
Wymiary 180 x 50-66 x 75-80 cm - preferowane jak najmniejsze wymiary stołu. </t>
  </si>
  <si>
    <t xml:space="preserve">https://www.legrant.com.pl/stol-uczniowski-z-blatem-ceramicznym-id-1748.html</t>
  </si>
  <si>
    <t xml:space="preserve">https://pracowniaszkolna.pl/pl/p/Stol-laboratoryjny-uczniowski/351</t>
  </si>
  <si>
    <t xml:space="preserve">Biologia</t>
  </si>
  <si>
    <t xml:space="preserve">Stół demonstracyjny z dostępem do prądu</t>
  </si>
  <si>
    <t xml:space="preserve">https://www.sklep.fpnnysa.com.pl/stolik-laboratoryjny</t>
  </si>
  <si>
    <t xml:space="preserve">tół laboratoryjny Aliant A w składzie:
- konstrukcja nośna podstawowa
- rama A z profilu o wymiarach 30x30 mm ze stopkami regulacyjnymi
- blat z ceramiki Buchtal na podkładzie płytowym z obrzeżem z malowanego proszkowo kątownika aluminiowego i nadstawką elektryczną 2x230V
- osłona czołowa z płyty melaminowanej - szafka podwieszana ?600? z drzwiczkami i szufladą;</t>
  </si>
  <si>
    <t xml:space="preserve">https://pracowniaszkolna.pl/pl/p/Stol-demonstracyjny-podstawowy/345</t>
  </si>
  <si>
    <t xml:space="preserve">https://www.edutop.pl/Chemia/stoly-i-szafki-laboratoryjne/stoly-i-szafki-laboratoryjne/2852-stol-demonstracyjny-z-listwa-zasilajaca.html</t>
  </si>
  <si>
    <t xml:space="preserve">Szafa na pomoce dydaktyczne</t>
  </si>
  <si>
    <t xml:space="preserve">https://mojebambino.pl/szafki-i-regaly-expo/17416-szafa-expo-z-witryna-2-biala.html</t>
  </si>
  <si>
    <t xml:space="preserve">Szafa przeszkolna, pomoce dydaktyczne
• wym. 76 x 40 x 185 cm</t>
  </si>
  <si>
    <t xml:space="preserve">https://aktin.pl/szafa-baltyk-l-07012-8575</t>
  </si>
  <si>
    <t xml:space="preserve">https://www.sklep.wersalin.pl/szafa-na-szklo-i-sprzet-laboratoryjny-przeszklona.html</t>
  </si>
  <si>
    <t xml:space="preserve">Biologia, Fizyka, Chemia</t>
  </si>
  <si>
    <t xml:space="preserve">Szafa na dokumenty - zaplecze</t>
  </si>
  <si>
    <t xml:space="preserve">https://mojebambino.pl/szafki-i-regaly-expo/17417-szafa-wysoka-dwudrzwiowa-biala.html</t>
  </si>
  <si>
    <t xml:space="preserve">Szafa 2-drzwiowa wykonana z płyty laminowanej o gr. 18 mm. Wyposażona w 4 półki i zamek z kluczem. 
• wym. 76 x 40 x 185 cm</t>
  </si>
  <si>
    <t xml:space="preserve">https://bartnikowskimeble.pl/pl/p/Szafa-z-nadstawka-255h-x-80-x-38-cm-SSWNSDX-Z1/1039</t>
  </si>
  <si>
    <t xml:space="preserve">https://www.meblobranie.pl/svenbox-vh51-szafa-do-biura-dwudrzwiowa.html</t>
  </si>
  <si>
    <t xml:space="preserve">Wózek</t>
  </si>
  <si>
    <t xml:space="preserve">https://mojebambino.pl/meble-laboratoryjne/7708-wozek-3-polkowy.html</t>
  </si>
  <si>
    <t xml:space="preserve">Wózek do samodzielnego montażu, wykonany ze stali nierdzewnej, z półkami ze stali chromowanej, wyposażony w 4 skrętne koła i 2 hamulce. 
• wym. półek 83 x 51 cm 
• wym. wózka 86 x 54 x 92 cm </t>
  </si>
  <si>
    <t xml:space="preserve">https://www.sklep.fpnnysa.com.pl/pl/p/WOZEK-LABORATORYJNY/2991</t>
  </si>
  <si>
    <t xml:space="preserve">http://e-laboratoryjne.pl/wozek-laboratoryjny-928040-581.html</t>
  </si>
  <si>
    <t xml:space="preserve">Chemia</t>
  </si>
  <si>
    <t xml:space="preserve">Ławki trzyosobowe z blatem chemoodpornym/ ceramicznym</t>
  </si>
  <si>
    <t xml:space="preserve">https://www.sklep.fpnnysa.com.pl/stol-uczniowski-do-pracowni-przedmiotowej</t>
  </si>
  <si>
    <t xml:space="preserve">https://www.edukacja-mikolow.pl/055_meble-do-pracowni-szkolnej/meble-do-pracowni.htm</t>
  </si>
  <si>
    <t xml:space="preserve">Chemia, Biologia</t>
  </si>
  <si>
    <t xml:space="preserve">Moduł środkowy</t>
  </si>
  <si>
    <t xml:space="preserve">https://www.sklep.wersalin.pl/modul-srodkowy-do-pracowni-chemicznej.html</t>
  </si>
  <si>
    <t xml:space="preserve">Szafka ze zlewem chemoodpornym, wykonana z płyty wiórowej . W zestawie z baterią i wewnętrznym systemem wodno kanalizacyjnym .Szafka wyposażona w gniazdo elektryczne z dwóch stron szafki. Kolor dopasowany do koloru pozostałych mebli w pracowni (tj. ławek, stołu demonstracyjnego). Wymiary: 125x60x76. Gwarancja 24 miesiące.
</t>
  </si>
  <si>
    <t xml:space="preserve">https://www.legrant.com.pl/modul-srodkowy-do-pracowni-chemicznej-id-1655.html</t>
  </si>
  <si>
    <t xml:space="preserve">https://mojebambino.pl/stoly-do-pracowni-przedmiotowych/14542-modul-srodkowy-hpl-compact-szary.html</t>
  </si>
  <si>
    <t xml:space="preserve">Stół demonstracyjny chemiczny</t>
  </si>
  <si>
    <t xml:space="preserve">https://www.sklep.wersalin.pl/stol-demonstracyjny-chemiczny-2100x600x900.html</t>
  </si>
  <si>
    <t xml:space="preserve">Stół na bazie konstrukcji stalowej, blat z ceramiki / terakoty kwasoodpornej, wyposażony w zlew chemoodporny z baterią oraz instalację elektryczną wraz z okablowaniem oraz instalację gazową wraz z oprzyrządowaniem.
Wymiary 150  x 60 x 90 cm </t>
  </si>
  <si>
    <t xml:space="preserve">https://www.legrant.com.pl/stol-demonstracyjny-do-pracowni-chemicznej-id-163.html#</t>
  </si>
  <si>
    <t xml:space="preserve">https://aktin.pl/stolik-laboratoryjny-jednokomorowy-10517</t>
  </si>
  <si>
    <t xml:space="preserve">Szafa na odczynniki</t>
  </si>
  <si>
    <t xml:space="preserve">http://www.sklep.wersalin.pl/szafa-na-odczynniki-180-chemiczne-szafa-chemiczna.html</t>
  </si>
  <si>
    <t xml:space="preserve">Szafa metalowa na odczynniki chemiczne z wyciągiem grawitacyjnym, 
Szafa o min. wymiarach :
wysokość: 180 cm (± 5%);
szerokość: 80 cm (± 5%);
głębokość: 40 cm (± 5%).
Szafa wykonana z metalu, posiadająca:
- drzwi dwuskrzydłowe zamykane na zamek patentowy
- min. 4 półki z regulowaną wysokością o nośności min. 50kg.
- kieszeń na dokumenty 
- wyciąg  składający sie z min.: rura do odprowadzania oparów, maskownica wentylacji
</t>
  </si>
  <si>
    <t xml:space="preserve">https://grafitmeble.pl/glowna/609-szafa-ch-180.html</t>
  </si>
  <si>
    <t xml:space="preserve">http://www.legrant.com.pl/szafa-na-odczynniki-180-id-169.html</t>
  </si>
  <si>
    <t xml:space="preserve">Dygestorium</t>
  </si>
  <si>
    <t xml:space="preserve">https://www.interdesk.pl/pl/p/Dygestorium-laboratoryjne-szkolneedukacyjne-DCSz-120/169258</t>
  </si>
  <si>
    <r>
      <rPr>
        <sz val="11"/>
        <color rgb="FF000000"/>
        <rFont val="Calibri"/>
        <family val="2"/>
        <charset val="238"/>
      </rPr>
      <t xml:space="preserve">Dygestorium mobilne
Wyciąg laboratoryjny dygestorium,  przeznaczony do realizacji i prezentacji podstawowych doświadczeń, składający się z dwóch części:
1. Górna
- ściana przednia i boczne przeszklone lub częściowo przeszklone, 
- komora manipulacyjna wyłożona materiałem odpornym na działania substancji chemicznych;
- komora manipulacyjna wyposażona w zlew z baterią, oświetlenie, palnik .gazowy;
2. Dolna
- szafka wyposażona w dwuskrzydłowe drzwi zamykaną na klucz,  z syfonem i regulatorem wentylacji wyciągowej
Minimalne parametry techniczne:
- wymiary max. 1200 x 750 x 2350 mm,
- całość wykonana z płyt wiórowych laminowanych o grubości min. 18 mm.
- system wentylacji - wywiewny
- kroploszczelne gniazdo 230V/50Hz
</t>
    </r>
    <r>
      <rPr>
        <b val="true"/>
        <sz val="11"/>
        <color rgb="FFFF0000"/>
        <rFont val="Calibri"/>
        <family val="2"/>
        <charset val="238"/>
      </rPr>
      <t xml:space="preserve">Produkt zgodny z normą PN-EN 14175-2:2006, Dyrektywą UE 2006/95/WE
Produkt oznakowany znakiem CE
</t>
    </r>
    <r>
      <rPr>
        <sz val="11"/>
        <color rgb="FF000000"/>
        <rFont val="Calibri"/>
        <family val="2"/>
        <charset val="238"/>
      </rPr>
      <t xml:space="preserve">Gwarancja - 2 lata
W ramach realizacji zamówienia wymagany montaż w pracowni, w tym podłączenie do istniejących mediów, uruchomienie oraz przeszkolenie min. 1 osoby w zakresie użytkowania .
</t>
    </r>
  </si>
  <si>
    <t xml:space="preserve">https://edumax.com.pl/product-pol-4532-Dygestorium-demonstracyjne-przeszklone-z-wentylatorem-wersja-standard.html</t>
  </si>
  <si>
    <t xml:space="preserve">https://www.sklep.fpnnysa.com.pl/dygestorium-wyciag-chemiczna</t>
  </si>
  <si>
    <t xml:space="preserve">Fizyka</t>
  </si>
  <si>
    <t xml:space="preserve">Stół demonstracyjny z zasilaczem laboratoryjnym i moduem sterowania</t>
  </si>
  <si>
    <t xml:space="preserve">https://www.sklep.fpnnysa.com.pl/stol-demonstracyjny</t>
  </si>
  <si>
    <r>
      <rPr>
        <sz val="11"/>
        <color rgb="FF000000"/>
        <rFont val="Calibri"/>
        <family val="2"/>
        <charset val="238"/>
      </rPr>
      <t xml:space="preserve">Stół demonstracyjny wyposażony w przenośny zasilacz laboratoryjny prądu stałego i zmiennego z regulacją napięcia w zakresie 0-24V/ 6A, listwę zasilającą 230V/50Hz oraz pulpit sterujący przystosowany do zasilania 10 stanowisk uczniowskich napięciem stałym i zmiennym o parametrach: 3V/6V/5A; 9V/12V/3A. Wymiary 1800x700x760mm (+/- 5%). Stół wykonany z płyty wiórowej laminowanej o grubości 18mm, obrzeża ABS 0,5 mm. </t>
    </r>
    <r>
      <rPr>
        <sz val="11"/>
        <color rgb="FFFF0000"/>
        <rFont val="Calibri"/>
        <family val="2"/>
        <charset val="238"/>
      </rPr>
      <t xml:space="preserve">Kolor płyty - jasne drewno.</t>
    </r>
  </si>
  <si>
    <t xml:space="preserve">6a?</t>
  </si>
  <si>
    <t xml:space="preserve">Stół demonstracyjny do pracowni fizycznej
Stół demonstracyjny z dwoma szafkami i panelem przednim na stelażu metalowym lub cokole blat HPL
Strona fizyczna:
Amperomierz i Voltomierz analogowy (wbudowany w panel przedni)
Zasilacz laboratoryjny z płynną regulacją napięcia wyświetlacz LED (wbudowany wbudowany w panel przedni)
Instalacja elektryczna 220/230 volt z okablowaniem do podłaczenia w dowolnym miejscu stołu
Waga ok 40 kg
Wymiary 150x60x90h</t>
  </si>
  <si>
    <t xml:space="preserve">Pracownia</t>
  </si>
  <si>
    <t xml:space="preserve">Stół laboratoryjny Aliant A w składzie:
- konstrukcja nośna podstawowa
- rama A z profilu o wymiarach 30x30 mm ze stopkami regulacyjnymi
- blat z ceramiki Buchtal na podkładzie płytowym z obrzeżem z malowanego proszkowo kątownika aluminiowego i nadstawką elektryczną 2x230V
- osłona czołowa z płyty melaminowanej - szafka podwieszana ?600? z drzwiczkami i szufladą;</t>
  </si>
  <si>
    <t xml:space="preserve">https://www.ajprodukty.pl/stolowka-i-jadalnia/stoly-do-stolowki/okragly-stol-do-stolowki/6209806-28051444.wf?productId=28051445</t>
  </si>
  <si>
    <t xml:space="preserve">https://www.ajprodukty.pl/stolowka-i-jadalnia/stoly-do-stolowki/okragly-stol-do-stolowki/6209806-19432036.wf?productId=19432056</t>
  </si>
  <si>
    <t xml:space="preserve">https://www.ajprodukty.pl/stolowka-i-jadalnia/stoly-do-stolowki/stol/6209806-25640115.wf?productId=25640114</t>
  </si>
  <si>
    <t xml:space="preserve">https://www.mebletadeusz.pl/sklep/stoly-i-krzesla/stol-szkolny-80x80/</t>
  </si>
  <si>
    <t xml:space="preserve">http://mebleszkolne.net/index.php?p5400,stol-biesiadny-skladany-kwadratowy-90-x-90-cm</t>
  </si>
  <si>
    <t xml:space="preserve">skłdany 90 x 90</t>
  </si>
  <si>
    <t xml:space="preserve">https://phu-atus.com.pl/category-9-Stoly-szkolne</t>
  </si>
  <si>
    <t xml:space="preserve">https://www.kallmeble.pl/stoliki-swietlicowe/261-25-cezar-skladany-stolik-swietlicowy.html#/47-stolik_swietlicowy_cezar_ii-nr3_59x80x80</t>
  </si>
  <si>
    <t xml:space="preserve">Szacowanie wartości zamówienia - dostawa mebli na potrzeby SP 58</t>
  </si>
  <si>
    <t xml:space="preserve">Uwagi</t>
  </si>
  <si>
    <t xml:space="preserve">przedszkole</t>
  </si>
  <si>
    <t xml:space="preserve">krzesło uczniowskie typ 1</t>
  </si>
  <si>
    <t xml:space="preserve">https://dobrekrzeslo.pl/pl/p/Krzeslo-szkolne-Classic/39</t>
  </si>
  <si>
    <t xml:space="preserve">Siedzisko oraz oparcie wykonane z tworzywa sztucznego odpornego na wilgoć i zabrudzenia. Stelaż wykonany z profilu metalowego o średnicy 18-23 mm, polakierowanego farbą proszkową. Stelaż zakończony antypoślizgowymi zatyczkami chronącymi podłogę przed zarysowanem. Kolor krzesła (siedzisko i oparcie jako jednolita całość)- wybór z wzornika producenta. Kolorystyka do wyboru przez Zamawiającego w ciągu 2 dni od daty zawarcia umowy. W tylnej części siedziska krzesła, miejsce do chwytu. Krzesło zaprojektowane zgodnie z zasadami ergonomi. Krzesło niwelujące skutki długotrwałego siedzenia. Krzesło, którego budowa pozwala na prawidłowe ułożenie kręgosłupa poprzez wklęsło- wypukłą formę. Rozmiar 3 zgodnie z normami. 
</t>
  </si>
  <si>
    <t xml:space="preserve">https://mojebambino.pl/krzesla-z-metalowym-stelazem-bez-regulacji/11598-144-krzeslo-colores.html</t>
  </si>
  <si>
    <t xml:space="preserve">edukacja wczesnoszkolna</t>
  </si>
  <si>
    <t xml:space="preserve">krzesło uczniowskie typ 2</t>
  </si>
  <si>
    <t xml:space="preserve">https://mojebambino.pl/krzesla-z-metalowym-stelazem-bez-regulacji/11604-236-krzeslo-flexi-plus.html#/4-rozmiar-4_wzrost_od_133_do_159_cm/26-kolor-szary</t>
  </si>
  <si>
    <r>
      <rPr>
        <sz val="12"/>
        <color rgb="FF000000"/>
        <rFont val="Calibri"/>
        <family val="2"/>
        <charset val="238"/>
      </rPr>
      <t xml:space="preserve">Siedzisko oraz oparcie wykonane z tworzywa sztucznego odpornego na wilgoć i zabrudzenia</t>
    </r>
    <r>
      <rPr>
        <sz val="12"/>
        <rFont val="Calibri"/>
        <family val="2"/>
        <charset val="238"/>
      </rPr>
      <t xml:space="preserve">. Stelaż wykonany z profilu metalowego, polakierowanego farbą proszkową lub chromowany</t>
    </r>
    <r>
      <rPr>
        <sz val="12"/>
        <color rgb="FF000000"/>
        <rFont val="Calibri"/>
        <family val="2"/>
        <charset val="238"/>
      </rPr>
      <t xml:space="preserve">. Stelaż "typu C" (płoza) umożliwiający powieszenie krzesła na blacie. Na stelażu antypoślizgowe zatyczkami chroniącę podłogę przed zarysowanem. Kolor krzesła (siedzisko i oparcie jako jednolita całość)- wybór z wzornika producenta. Kolorystyka do wyboru przez Zamawiającego w ciągu 2 dni od daty zawarcia umowy. W tylnej części siedziska krzesła, miejsce do chwytu. Krzesło zaprojektowane zgodnie z zasadami ergonomii.  Krzesło, którego budowa pozwala na prawidłowe ułożenie kręgosłupa poprzez wklęsło- wypukłą formę. Rozmiar 4 zgodnie z normami.  
</t>
    </r>
  </si>
  <si>
    <t xml:space="preserve">https://dobrekrzeslo.pl/pl/p/Krzeslo-szkolne-C-Line/67</t>
  </si>
  <si>
    <t xml:space="preserve">https://habapolska.pl/szkola-podstawowa/wyposazenie-sal-meble/krzesla-szkolne/6349/krzeslo-powietrzne-kiboo-na-plozach-wys.-siedziska-38-cm</t>
  </si>
  <si>
    <t xml:space="preserve">szkoła podstawowa</t>
  </si>
  <si>
    <t xml:space="preserve">krzesło uczniowskie typ 3</t>
  </si>
  <si>
    <t xml:space="preserve">https://mojebambino.pl/krzesla-z-metalowym-stelazem-bez-regulacji/11599-167-krzeslo-zawieszane-colores.html#/28-rozmiar-5_wzrost_od_146_do_1765_cm/45-kolor-bordowy</t>
  </si>
  <si>
    <t xml:space="preserve">Siedzisko oraz oparcie wykonane z tworzywa sztucznego odpornego na wilgoć i zabrudzenia. Stelaż wykonany z profilu metalowego, polakierowanego farbą proszkową lub chromowany. Stelaż "typu C" (płoza) umożliwiający powieszenie krzesła na blacie. Na stelażu antypoślizgowe zatyczkami chroniącę podłogę przed zarysowanem. Kolor krzesła (siedzisko i oparcie jako jednolita całość)- wybór z wzornika producenta. Kolorystyka do wyboru przez Zamawiającego w ciągu 2 dni od daty zawarcia umowy. W tylnej części siedziska krzesła, miejsce do chwytu. Krzesło zaprojektowane zgodnie z zasadami ergonomii.  Krzesło, którego budowa pozwala na prawidłowe ułożenie kręgosłupa poprzez wklęsło- wypukłą formę. Rozmiar 5 zgodnie z normami.  
</t>
  </si>
  <si>
    <t xml:space="preserve">https://dobrekrzeslo.pl/pl/c/C-line/26/1/full?_ga=2.194807397.958926119.1587569747-1788253192.1587569747</t>
  </si>
  <si>
    <t xml:space="preserve">https://habapolska.pl/szkola-podstawowa/wyposazenie-sal-meble/krzesla-szkolne/6350/krzeslo-powietrzne-kiboo-na-plozach-wys.-siedziska-43-cm</t>
  </si>
  <si>
    <t xml:space="preserve">pracownia plastyczna</t>
  </si>
  <si>
    <t xml:space="preserve">taboret</t>
  </si>
  <si>
    <t xml:space="preserve">https://mojebambino.pl/taborety/32032-taboret-flexi-rozm-7-z-podnozkami-3-6.html</t>
  </si>
  <si>
    <t xml:space="preserve">Taboret z siedziskiem ze sklejki ma metalowej konstrukcji. Nogi metalowe o śr. 22 mm. Taboret bez oparcia, z podnóżkami. Jasny kolor siedziska w odcienach naturalnego drewna lub bieli,beżu- wybór z wzornika producenta. Kolorystyka do wyboru przez Zamawiającego w ciągu 2 dni od daty zawarcia umowy. Taboret nieobrotowy, bez możliwości zmiany wysokości siedziska. Wysokość siedziska min. 50 cm, max.60 cm, szerokość siedziska: 30-35 cm.</t>
  </si>
  <si>
    <t xml:space="preserve">https://www.stylowaszkola.pl/taboret-filip-wysoki</t>
  </si>
  <si>
    <t xml:space="preserve">sala teatralna</t>
  </si>
  <si>
    <t xml:space="preserve">krzesło konferencyjne typ 1</t>
  </si>
  <si>
    <t xml:space="preserve">https://www.centrumkrzesel.pl/krzeslo-bingo-wood/3628/p</t>
  </si>
  <si>
    <t xml:space="preserve">Krzesło typu kubełkowego na 4 nogach. Siedzisko z oparciem wykonane ze sklejki bukowej (giętej) lub laminowane, na metalowym stelażu. Kolor krzesła (siedzisko i oparcie jako jednolita całość)- wybór z wzornika producenta. Kolorystyka do wyboru przez Zamawiającego w ciągu 2 dni od daty zawarcia umowy. Bez podłokietników. Możliwość stawiania w stosie min. 4 szt. Każda para nóg ma być wykonana z jednego elementu rury. Szerokośc krzesła: 47-53 cm, wysokość krzesła: 80-90 cm, szerokość siedziska 40-45 cm, głębokosć siedziska 40-45. </t>
  </si>
  <si>
    <t xml:space="preserve">https://www.formyuzytkowe.pl/profim-krzeslo-ligo-k-11-h</t>
  </si>
  <si>
    <t xml:space="preserve">https://kupmeble.pl/produkt/krzeslo-sklejkowe-joanna-s40</t>
  </si>
  <si>
    <t xml:space="preserve">sala konferencyjna</t>
  </si>
  <si>
    <t xml:space="preserve">krzesło konferencyjne typ 2</t>
  </si>
  <si>
    <t xml:space="preserve">https://modnekrzesla.pl/fotel-prestige-skid-halmar</t>
  </si>
  <si>
    <t xml:space="preserve">Fotel konferencyjny o podstawie fotela w kształcie płozy. Siedzisko i oparcie tapicerowane ekoskórą. Nakładki na podłokietnikach tapicerowane. Stabilne, metalowe, chromowane płozy. Krzesło zaprojektowane zgodnie z zasadami ergonomi. Jasny kolor krzesła (siedzisko i oparcie jako jednolita całość) w odcienach beżu,kremu - wybór z wzornika producenta. Kolorystyka do wyboru przez Zamawiającego w ciągu 2 dni od daty zawarcia umowy. Wysokość krzesła: 85-95 cm, szerokość krzesła: 47-62 cm, szerokość siedziska: 45-55 cm, wysokośc siedziska: 45-50 cm, głębokość siedziska: 45-50 cm</t>
  </si>
  <si>
    <t xml:space="preserve">https://meble-mirat.pl/krzeslo-biurowe-universe-b,id19887.html?gclid=Cj0KCQjws_r0BRCwARIsAMxfDRijl4VFWeI_58XLwf9ohNR7jDu3vgjYMTMxeI65K1cAxRvynaWTlNsaAoKkEALw_wcB</t>
  </si>
  <si>
    <t xml:space="preserve">https://www.centrumkrzesel.pl/krzeslo-rumba-s/4086/p</t>
  </si>
  <si>
    <t xml:space="preserve">fotel nauczycielski</t>
  </si>
  <si>
    <t xml:space="preserve">fotel typ 1</t>
  </si>
  <si>
    <t xml:space="preserve">https://dobrekrzeslo.pl/pl/c/Norm/78/1/full?_ga=2.161293813.958926119.1587569747-1788253192.1587569747</t>
  </si>
  <si>
    <t xml:space="preserve">Fotel obrotowy, siedzisko oraz oparcie z tworzywa sztucznego, pokryte tkaniną zgodna z normą PN-EN 1021. Stelaż krzesła możliwością regulacji wysokości siedziska. Podłokietniki twarde z tworzywa sztucznego. Kolumna gazowa krzesła wykonana ze stali. Podstawa krzesła z materiału łączonego: poliamidu i włókna szklanego, z 5 miękkimi kółkami. Kolor krzesła- wybór z wzornika producenta. Kolorystyka do wyboru przez Zamawiającego w ciągu 2 dni od daty zawarcia umowy. Siedzisko i oparcie tworzą jednolitą całość. Krzesło ma być spójne, krzesła te mają być spójne estetycznie z krzesłami dla uczniów. Możliwośc obrotu wokół własnej osi pionowej. Szerokość fotela: 50-68 cm, szerokośc siedziska: 42-50 cm, głębokość siedziska: 45-50 cm.</t>
  </si>
  <si>
    <t xml:space="preserve">http://www.edu-meble.pl/fotele-i-krzes-a-obrotowe.html</t>
  </si>
  <si>
    <t xml:space="preserve">https://www.centrumkrzesel.pl/krzeslo-team-24h/3306/p</t>
  </si>
  <si>
    <t xml:space="preserve">fotel dla administracji</t>
  </si>
  <si>
    <t xml:space="preserve">fotel typ 2</t>
  </si>
  <si>
    <t xml:space="preserve">https://kupkrzeslo.pl/pl/p/FOTEL-MIRAGE-STEEL02-CHROME-SKORA-DWOINA-PROMOCJA/826?gclid=CjwKCAjw-YT1BRAFEiwAd2WRtnp99n6T814qa-hVzLT6vFzrlX9ywCP5ZYeqhxZJxkX3d3iFSUQd3xoClmgQAvD_BwE</t>
  </si>
  <si>
    <t xml:space="preserve">Fotel gabinetowy, obrotowy, tapicerowany skórą naturalną dwoinową. Oparcie wyprofilowane ergonomicznie. Stelaż fotela z możliwością regulacji wysokości krzesła. Fotel z funkcją swobodnego kołysania z możliwościa blokady przynajmniej w pozycji stałej. Nakładki podłokietników na metalowym stelaż, mogą być tapicerowane tak samo jak siedzisko i oparcie fotela. Kolumna gazowa oraz podstawa fotela wykonane ze stali w wersji chromowanej. Podstawa na 5 kółkach do powierzchni twardych. Kolor krzesła- wybór z wzornika producenta. Kolorystyka do wyboru przez Zamawiającego w ciągu 2 dni od daty zawarcia umowy. Siedzisko i oparcie tworzą jednolitą całość. Możliwośc obrotu wokół własnej osi pionowej. Wysokość fotela: max. 120 cm, szerokość fotela: 55-68 cm, szerokośc siedziska: 42-51 cm, głębokość siedziska: 45-50 cm, wysokośc siedziska: nie niżej niż 43 cm,nie wyżej niż: 62 cm. </t>
  </si>
  <si>
    <t xml:space="preserve">https://mojekrzesla.pl/fotel-zenit-steel04.html?gclid=CjwKCAjwnIr1BRAWEiwA6GpwNd6T47quzDqBnkuGQiABO-9kITxrZEm2nh9bxElnKSL94Xz1t6xuPhoCFGcQAvD_BwE</t>
  </si>
  <si>
    <t xml:space="preserve">http://www.mojebambino.pl/galeria/katalogi/liceum_2019/59/#zoom=z</t>
  </si>
  <si>
    <t xml:space="preserve">fotel dyrektorski</t>
  </si>
  <si>
    <t xml:space="preserve">fotel typ 3</t>
  </si>
  <si>
    <t xml:space="preserve">https://www.centrumkrzesel.pl/fotel-nova-steel/3519/p</t>
  </si>
  <si>
    <t xml:space="preserve">Fotel gabinetowy, obrotowy, dwustronnie tapicerowany skórą naturalną licową. Oparcie wyprofilowane ergonomicznie. Stelaż fotela z możliwością regulacji wysokości krzesła. Fotel z funkcją swobodnego kołysania z możliwościa blokady przynajmniej w pozycji stałej. Nakładki podłokietników na metalowym stelaż, tapicerowane tak samo jak siedzisko i oparcie fotela. Kolumna gazowa oraz podstawa fotela wykonane ze stali w wersji matowej lub chromowanej. Podstawa na 5 kółkach do powierzchni twardych. Jasny kolor krzesła (siedzisko i oparcie jako jednolita całość) w odcienach beżu,kremu - wybór z wzornika producenta.  Kolorystyka do wyboru przez Zamawiającego w ciągu 2 dni od daty zawarcia umowy. Siedzisko i oparcie tworzą jednolitą całość. Możliwośc obrotu wokół własnej osi pionowej.Wysokość fotela: min. 118 cm. max. 130 cm. Szerokość fotela: 55-68 cm, szerokośc siedziska: 42-51 cm, głębokość siedziska: 45-50 cm, wysokośc siedziska: nie niżej niż 43 cm,nie wyżej niż: 62 cm. </t>
  </si>
  <si>
    <t xml:space="preserve">http://www.bam.rybnik.pl/fotel-biurowy-formula-steel-04-chrome-z-mechanizmem-multiblock,22717,p</t>
  </si>
  <si>
    <t xml:space="preserve">https://kupkrzeslo.pl/pl/p/Fotel-NEXUS-SN2/313</t>
  </si>
  <si>
    <t xml:space="preserve">kwota brutto</t>
  </si>
  <si>
    <t xml:space="preserve">kwota netto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</si>
</sst>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%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u val="single"/>
      <sz val="11"/>
      <color rgb="FF0563C1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Arial"/>
      <family val="2"/>
      <charset val="238"/>
    </font>
    <font>
      <sz val="10.5"/>
      <color rgb="FF000000"/>
      <name val="Arial"/>
      <family val="2"/>
      <charset val="238"/>
    </font>
    <font>
      <b val="true"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5E0B4"/>
        <bgColor rgb="FFE2F0D9"/>
      </patternFill>
    </fill>
    <fill>
      <patternFill patternType="solid">
        <fgColor rgb="FFE2F0D9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hair"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iperłącze 2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9.jpeg"/><Relationship Id="rId2" Type="http://schemas.openxmlformats.org/officeDocument/2006/relationships/image" Target="../media/image20.wmf"/><Relationship Id="rId3" Type="http://schemas.openxmlformats.org/officeDocument/2006/relationships/image" Target="../media/image21.wmf"/><Relationship Id="rId4" Type="http://schemas.openxmlformats.org/officeDocument/2006/relationships/image" Target="../media/image22.wmf"/><Relationship Id="rId5" Type="http://schemas.openxmlformats.org/officeDocument/2006/relationships/image" Target="../media/image23.wmf"/><Relationship Id="rId6" Type="http://schemas.openxmlformats.org/officeDocument/2006/relationships/image" Target="../media/image24.wmf"/><Relationship Id="rId7" Type="http://schemas.openxmlformats.org/officeDocument/2006/relationships/image" Target="../media/image25.wmf"/><Relationship Id="rId8" Type="http://schemas.openxmlformats.org/officeDocument/2006/relationships/image" Target="../media/image26.wmf"/><Relationship Id="rId9" Type="http://schemas.openxmlformats.org/officeDocument/2006/relationships/image" Target="../media/image27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408240</xdr:colOff>
      <xdr:row>2</xdr:row>
      <xdr:rowOff>326520</xdr:rowOff>
    </xdr:from>
    <xdr:to>
      <xdr:col>10</xdr:col>
      <xdr:colOff>1924560</xdr:colOff>
      <xdr:row>4</xdr:row>
      <xdr:rowOff>1084680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6892640" y="783720"/>
          <a:ext cx="1516320" cy="1329480"/>
        </a:xfrm>
        <a:prstGeom prst="rect">
          <a:avLst/>
        </a:prstGeom>
        <a:ln w="25560">
          <a:noFill/>
        </a:ln>
      </xdr:spPr>
    </xdr:pic>
    <xdr:clientData/>
  </xdr:twoCellAnchor>
  <xdr:twoCellAnchor editAs="oneCell">
    <xdr:from>
      <xdr:col>10</xdr:col>
      <xdr:colOff>448920</xdr:colOff>
      <xdr:row>5</xdr:row>
      <xdr:rowOff>231480</xdr:rowOff>
    </xdr:from>
    <xdr:to>
      <xdr:col>10</xdr:col>
      <xdr:colOff>1734480</xdr:colOff>
      <xdr:row>7</xdr:row>
      <xdr:rowOff>971280</xdr:rowOff>
    </xdr:to>
    <xdr:pic>
      <xdr:nvPicPr>
        <xdr:cNvPr id="1" name="Obraz 2" descr=""/>
        <xdr:cNvPicPr/>
      </xdr:nvPicPr>
      <xdr:blipFill>
        <a:blip r:embed="rId2"/>
        <a:stretch/>
      </xdr:blipFill>
      <xdr:spPr>
        <a:xfrm>
          <a:off x="16933320" y="3136320"/>
          <a:ext cx="1285560" cy="1606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598680</xdr:colOff>
      <xdr:row>8</xdr:row>
      <xdr:rowOff>639360</xdr:rowOff>
    </xdr:from>
    <xdr:to>
      <xdr:col>10</xdr:col>
      <xdr:colOff>1884240</xdr:colOff>
      <xdr:row>10</xdr:row>
      <xdr:rowOff>195480</xdr:rowOff>
    </xdr:to>
    <xdr:pic>
      <xdr:nvPicPr>
        <xdr:cNvPr id="2" name="Obraz 3" descr=""/>
        <xdr:cNvPicPr/>
      </xdr:nvPicPr>
      <xdr:blipFill>
        <a:blip r:embed="rId3"/>
        <a:stretch/>
      </xdr:blipFill>
      <xdr:spPr>
        <a:xfrm>
          <a:off x="17083080" y="6030360"/>
          <a:ext cx="1285560" cy="1613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589320</xdr:colOff>
      <xdr:row>14</xdr:row>
      <xdr:rowOff>133200</xdr:rowOff>
    </xdr:from>
    <xdr:to>
      <xdr:col>10</xdr:col>
      <xdr:colOff>1680120</xdr:colOff>
      <xdr:row>16</xdr:row>
      <xdr:rowOff>397080</xdr:rowOff>
    </xdr:to>
    <xdr:pic>
      <xdr:nvPicPr>
        <xdr:cNvPr id="3" name="Obraz 4" descr=""/>
        <xdr:cNvPicPr/>
      </xdr:nvPicPr>
      <xdr:blipFill>
        <a:blip r:embed="rId4"/>
        <a:stretch/>
      </xdr:blipFill>
      <xdr:spPr>
        <a:xfrm>
          <a:off x="17073720" y="10438920"/>
          <a:ext cx="1090800" cy="1416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208800</xdr:colOff>
      <xdr:row>20</xdr:row>
      <xdr:rowOff>462960</xdr:rowOff>
    </xdr:from>
    <xdr:to>
      <xdr:col>10</xdr:col>
      <xdr:colOff>1563120</xdr:colOff>
      <xdr:row>20</xdr:row>
      <xdr:rowOff>1793520</xdr:rowOff>
    </xdr:to>
    <xdr:pic>
      <xdr:nvPicPr>
        <xdr:cNvPr id="4" name="Obraz 5" descr=""/>
        <xdr:cNvPicPr/>
      </xdr:nvPicPr>
      <xdr:blipFill>
        <a:blip r:embed="rId5"/>
        <a:stretch/>
      </xdr:blipFill>
      <xdr:spPr>
        <a:xfrm>
          <a:off x="16693200" y="14788440"/>
          <a:ext cx="1354320" cy="1330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432720</xdr:colOff>
      <xdr:row>17</xdr:row>
      <xdr:rowOff>108000</xdr:rowOff>
    </xdr:from>
    <xdr:to>
      <xdr:col>10</xdr:col>
      <xdr:colOff>1367280</xdr:colOff>
      <xdr:row>19</xdr:row>
      <xdr:rowOff>714960</xdr:rowOff>
    </xdr:to>
    <xdr:pic>
      <xdr:nvPicPr>
        <xdr:cNvPr id="5" name="Obraz 6" descr=""/>
        <xdr:cNvPicPr/>
      </xdr:nvPicPr>
      <xdr:blipFill>
        <a:blip r:embed="rId6"/>
        <a:stretch/>
      </xdr:blipFill>
      <xdr:spPr>
        <a:xfrm>
          <a:off x="16917120" y="12861720"/>
          <a:ext cx="934560" cy="98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370080</xdr:colOff>
      <xdr:row>23</xdr:row>
      <xdr:rowOff>296640</xdr:rowOff>
    </xdr:from>
    <xdr:to>
      <xdr:col>10</xdr:col>
      <xdr:colOff>1448640</xdr:colOff>
      <xdr:row>25</xdr:row>
      <xdr:rowOff>135360</xdr:rowOff>
    </xdr:to>
    <xdr:pic>
      <xdr:nvPicPr>
        <xdr:cNvPr id="6" name="Obraz 7" descr=""/>
        <xdr:cNvPicPr/>
      </xdr:nvPicPr>
      <xdr:blipFill>
        <a:blip r:embed="rId7"/>
        <a:stretch/>
      </xdr:blipFill>
      <xdr:spPr>
        <a:xfrm>
          <a:off x="16854480" y="18936720"/>
          <a:ext cx="1078560" cy="142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364680</xdr:colOff>
      <xdr:row>27</xdr:row>
      <xdr:rowOff>57960</xdr:rowOff>
    </xdr:from>
    <xdr:to>
      <xdr:col>10</xdr:col>
      <xdr:colOff>1584720</xdr:colOff>
      <xdr:row>28</xdr:row>
      <xdr:rowOff>1170000</xdr:rowOff>
    </xdr:to>
    <xdr:pic>
      <xdr:nvPicPr>
        <xdr:cNvPr id="7" name="Obraz 8" descr=""/>
        <xdr:cNvPicPr/>
      </xdr:nvPicPr>
      <xdr:blipFill>
        <a:blip r:embed="rId8"/>
        <a:stretch/>
      </xdr:blipFill>
      <xdr:spPr>
        <a:xfrm>
          <a:off x="16849080" y="21470040"/>
          <a:ext cx="1220040" cy="1302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459720</xdr:colOff>
      <xdr:row>11</xdr:row>
      <xdr:rowOff>396720</xdr:rowOff>
    </xdr:from>
    <xdr:to>
      <xdr:col>10</xdr:col>
      <xdr:colOff>1654200</xdr:colOff>
      <xdr:row>13</xdr:row>
      <xdr:rowOff>754560</xdr:rowOff>
    </xdr:to>
    <xdr:pic>
      <xdr:nvPicPr>
        <xdr:cNvPr id="8" name="Obraz 9" descr=""/>
        <xdr:cNvPicPr/>
      </xdr:nvPicPr>
      <xdr:blipFill>
        <a:blip r:embed="rId9"/>
        <a:stretch/>
      </xdr:blipFill>
      <xdr:spPr>
        <a:xfrm>
          <a:off x="16944120" y="8578440"/>
          <a:ext cx="1194480" cy="1453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www.legrant.com.pl/stol-uczniowski-chemiczny-id-166.html" TargetMode="External"/><Relationship Id="rId2" Type="http://schemas.openxmlformats.org/officeDocument/2006/relationships/hyperlink" Target="https://www.legrant.com.pl/stol-uczniowski-z-blatem-ceramicznym-id-1748.html" TargetMode="External"/><Relationship Id="rId3" Type="http://schemas.openxmlformats.org/officeDocument/2006/relationships/hyperlink" Target="https://pracowniaszkolna.pl/pl/p/Stol-laboratoryjny-uczniowski/351" TargetMode="External"/><Relationship Id="rId4" Type="http://schemas.openxmlformats.org/officeDocument/2006/relationships/hyperlink" Target="https://mojebambino.pl/szafki-i-regaly-expo/17417-szafa-wysoka-dwudrzwiowa-biala.html" TargetMode="External"/><Relationship Id="rId5" Type="http://schemas.openxmlformats.org/officeDocument/2006/relationships/hyperlink" Target="https://www.meblobranie.pl/svenbox-vh51-szafa-do-biura-dwudrzwiowa.html" TargetMode="External"/><Relationship Id="rId6" Type="http://schemas.openxmlformats.org/officeDocument/2006/relationships/hyperlink" Target="https://mojebambino.pl/meble-laboratoryjne/7708-wozek-3-polkowy.html" TargetMode="External"/><Relationship Id="rId7" Type="http://schemas.openxmlformats.org/officeDocument/2006/relationships/hyperlink" Target="https://www.sklep.fpnnysa.com.pl/pl/p/WOZEK-LABORATORYJNY/2991" TargetMode="External"/><Relationship Id="rId8" Type="http://schemas.openxmlformats.org/officeDocument/2006/relationships/hyperlink" Target="http://e-laboratoryjne.pl/wozek-laboratoryjny-928040-581.html" TargetMode="External"/><Relationship Id="rId9" Type="http://schemas.openxmlformats.org/officeDocument/2006/relationships/hyperlink" Target="https://www.legrant.com.pl/stol-uczniowski-chemiczny-id-166.html" TargetMode="External"/><Relationship Id="rId10" Type="http://schemas.openxmlformats.org/officeDocument/2006/relationships/hyperlink" Target="https://pracowniaszkolna.pl/pl/p/Stol-laboratoryjny-uczniowski/351" TargetMode="External"/><Relationship Id="rId11" Type="http://schemas.openxmlformats.org/officeDocument/2006/relationships/hyperlink" Target="https://www.sklep.wersalin.pl/stol-demonstracyjny-chemiczny-2100x600x900.html" TargetMode="External"/><Relationship Id="rId12" Type="http://schemas.openxmlformats.org/officeDocument/2006/relationships/hyperlink" Target="https://www.legrant.com.pl/stol-demonstracyjny-do-pracowni-chemicznej-id-163.html" TargetMode="External"/><Relationship Id="rId13" Type="http://schemas.openxmlformats.org/officeDocument/2006/relationships/hyperlink" Target="https://aktin.pl/stolik-laboratoryjny-jednokomorowy-10517" TargetMode="External"/><Relationship Id="rId14" Type="http://schemas.openxmlformats.org/officeDocument/2006/relationships/hyperlink" Target="http://www.sklep.wersalin.pl/szafa-na-odczynniki-180-chemiczne-szafa-chemiczna.html" TargetMode="External"/><Relationship Id="rId15" Type="http://schemas.openxmlformats.org/officeDocument/2006/relationships/hyperlink" Target="https://grafitmeble.pl/glowna/609-szafa-ch-180.html" TargetMode="External"/><Relationship Id="rId16" Type="http://schemas.openxmlformats.org/officeDocument/2006/relationships/hyperlink" Target="http://www.legrant.com.pl/szafa-na-odczynniki-180-id-169.html" TargetMode="External"/><Relationship Id="rId17" Type="http://schemas.openxmlformats.org/officeDocument/2006/relationships/hyperlink" Target="https://www.interdesk.pl/pl/p/Dygestorium-laboratoryjne-szkolneedukacyjne-DCSz-120/169258" TargetMode="External"/><Relationship Id="rId18" Type="http://schemas.openxmlformats.org/officeDocument/2006/relationships/hyperlink" Target="https://edumax.com.pl/product-pol-4532-Dygestorium-demonstracyjne-przeszklone-z-wentylatorem-wersja-standard.html" TargetMode="External"/><Relationship Id="rId19" Type="http://schemas.openxmlformats.org/officeDocument/2006/relationships/hyperlink" Target="https://www.sklep.fpnnysa.com.pl/dygestorium-wyciag-chemiczna" TargetMode="External"/><Relationship Id="rId20" Type="http://schemas.openxmlformats.org/officeDocument/2006/relationships/hyperlink" Target="https://www.sklep.fpnnysa.com.pl/stol-demonstracyjny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www.legrant.com.pl/stol-uczniowski-chemiczny-id-166.html" TargetMode="External"/><Relationship Id="rId2" Type="http://schemas.openxmlformats.org/officeDocument/2006/relationships/hyperlink" Target="https://www.legrant.com.pl/stol-uczniowski-z-blatem-ceramicznym-id-1748.html" TargetMode="External"/><Relationship Id="rId3" Type="http://schemas.openxmlformats.org/officeDocument/2006/relationships/hyperlink" Target="https://pracowniaszkolna.pl/pl/p/Stol-laboratoryjny-uczniowski/351" TargetMode="External"/><Relationship Id="rId4" Type="http://schemas.openxmlformats.org/officeDocument/2006/relationships/hyperlink" Target="https://mojebambino.pl/szafki-i-regaly-expo/17417-szafa-wysoka-dwudrzwiowa-biala.html" TargetMode="External"/><Relationship Id="rId5" Type="http://schemas.openxmlformats.org/officeDocument/2006/relationships/hyperlink" Target="https://www.meblobranie.pl/svenbox-vh51-szafa-do-biura-dwudrzwiowa.html" TargetMode="External"/><Relationship Id="rId6" Type="http://schemas.openxmlformats.org/officeDocument/2006/relationships/hyperlink" Target="https://mojebambino.pl/meble-laboratoryjne/7708-wozek-3-polkowy.html" TargetMode="External"/><Relationship Id="rId7" Type="http://schemas.openxmlformats.org/officeDocument/2006/relationships/hyperlink" Target="https://www.sklep.fpnnysa.com.pl/pl/p/WOZEK-LABORATORYJNY/2991" TargetMode="External"/><Relationship Id="rId8" Type="http://schemas.openxmlformats.org/officeDocument/2006/relationships/hyperlink" Target="http://e-laboratoryjne.pl/wozek-laboratoryjny-928040-581.html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www.legrant.com.pl/stol-uczniowski-chemiczny-id-166.html" TargetMode="External"/><Relationship Id="rId2" Type="http://schemas.openxmlformats.org/officeDocument/2006/relationships/hyperlink" Target="https://www.legrant.com.pl/stol-uczniowski-z-blatem-ceramicznym-id-1748.html" TargetMode="External"/><Relationship Id="rId3" Type="http://schemas.openxmlformats.org/officeDocument/2006/relationships/hyperlink" Target="https://pracowniaszkolna.pl/pl/p/Stol-laboratoryjny-uczniowski/351" TargetMode="External"/><Relationship Id="rId4" Type="http://schemas.openxmlformats.org/officeDocument/2006/relationships/hyperlink" Target="https://mojebambino.pl/szafki-i-regaly-expo/17416-szafa-expo-z-witryna-2-biala.html" TargetMode="External"/><Relationship Id="rId5" Type="http://schemas.openxmlformats.org/officeDocument/2006/relationships/hyperlink" Target="https://aktin.pl/szafa-baltyk-l-07012-8575" TargetMode="External"/><Relationship Id="rId6" Type="http://schemas.openxmlformats.org/officeDocument/2006/relationships/hyperlink" Target="https://www.sklep.wersalin.pl/szafa-na-szklo-i-sprzet-laboratoryjny-przeszklona.html" TargetMode="External"/><Relationship Id="rId7" Type="http://schemas.openxmlformats.org/officeDocument/2006/relationships/hyperlink" Target="https://mojebambino.pl/szafki-i-regaly-expo/17417-szafa-wysoka-dwudrzwiowa-biala.html" TargetMode="External"/><Relationship Id="rId8" Type="http://schemas.openxmlformats.org/officeDocument/2006/relationships/hyperlink" Target="https://www.meblobranie.pl/svenbox-vh51-szafa-do-biura-dwudrzwiowa.html" TargetMode="External"/><Relationship Id="rId9" Type="http://schemas.openxmlformats.org/officeDocument/2006/relationships/hyperlink" Target="https://mojebambino.pl/meble-laboratoryjne/7708-wozek-3-polkowy.html" TargetMode="External"/><Relationship Id="rId10" Type="http://schemas.openxmlformats.org/officeDocument/2006/relationships/hyperlink" Target="https://www.sklep.fpnnysa.com.pl/pl/p/WOZEK-LABORATORYJNY/2991" TargetMode="External"/><Relationship Id="rId11" Type="http://schemas.openxmlformats.org/officeDocument/2006/relationships/hyperlink" Target="http://e-laboratoryjne.pl/wozek-laboratoryjny-928040-581.html" TargetMode="External"/><Relationship Id="rId12" Type="http://schemas.openxmlformats.org/officeDocument/2006/relationships/hyperlink" Target="https://www.sklep.fpnnysa.com.pl/stol-demonstracyjny" TargetMode="Externa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https://mojebambino.pl/szafki-i-regaly-expo/17417-szafa-wysoka-dwudrzwiowa-biala.html" TargetMode="External"/><Relationship Id="rId2" Type="http://schemas.openxmlformats.org/officeDocument/2006/relationships/hyperlink" Target="https://bartnikowskimeble.pl/pl/p/Szafa-z-nadstawka-255h-x-80-x-38-cm-SSWNSDX-Z1/1039" TargetMode="External"/><Relationship Id="rId3" Type="http://schemas.openxmlformats.org/officeDocument/2006/relationships/hyperlink" Target="https://www.meblobranie.pl/svenbox-vh51-szafa-do-biura-dwudrzwiowa.html" TargetMode="External"/><Relationship Id="rId4" Type="http://schemas.openxmlformats.org/officeDocument/2006/relationships/hyperlink" Target="https://mojebambino.pl/meble-laboratoryjne/7708-wozek-3-polkowy.html" TargetMode="External"/><Relationship Id="rId5" Type="http://schemas.openxmlformats.org/officeDocument/2006/relationships/hyperlink" Target="https://www.sklep.fpnnysa.com.pl/pl/p/WOZEK-LABORATORYJNY/2991" TargetMode="External"/><Relationship Id="rId6" Type="http://schemas.openxmlformats.org/officeDocument/2006/relationships/hyperlink" Target="http://e-laboratoryjne.pl/wozek-laboratoryjny-928040-581.html" TargetMode="External"/><Relationship Id="rId7" Type="http://schemas.openxmlformats.org/officeDocument/2006/relationships/hyperlink" Target="https://www.sklep.wersalin.pl/stol-demonstracyjny-chemiczny-2100x600x900.html" TargetMode="External"/><Relationship Id="rId8" Type="http://schemas.openxmlformats.org/officeDocument/2006/relationships/hyperlink" Target="https://www.legrant.com.pl/stol-demonstracyjny-do-pracowni-chemicznej-id-163.html" TargetMode="External"/><Relationship Id="rId9" Type="http://schemas.openxmlformats.org/officeDocument/2006/relationships/hyperlink" Target="https://aktin.pl/stolik-laboratoryjny-jednokomorowy-10517" TargetMode="External"/><Relationship Id="rId10" Type="http://schemas.openxmlformats.org/officeDocument/2006/relationships/hyperlink" Target="http://www.sklep.wersalin.pl/szafa-na-odczynniki-180-chemiczne-szafa-chemiczna.html" TargetMode="External"/><Relationship Id="rId11" Type="http://schemas.openxmlformats.org/officeDocument/2006/relationships/hyperlink" Target="https://grafitmeble.pl/glowna/609-szafa-ch-180.html" TargetMode="External"/><Relationship Id="rId12" Type="http://schemas.openxmlformats.org/officeDocument/2006/relationships/hyperlink" Target="http://www.legrant.com.pl/szafa-na-odczynniki-180-id-169.html" TargetMode="External"/><Relationship Id="rId13" Type="http://schemas.openxmlformats.org/officeDocument/2006/relationships/hyperlink" Target="https://www.interdesk.pl/pl/p/Dygestorium-laboratoryjne-szkolneedukacyjne-DCSz-120/169258" TargetMode="External"/><Relationship Id="rId14" Type="http://schemas.openxmlformats.org/officeDocument/2006/relationships/hyperlink" Target="https://edumax.com.pl/product-pol-4532-Dygestorium-demonstracyjne-przeszklone-z-wentylatorem-wersja-standard.html" TargetMode="External"/><Relationship Id="rId15" Type="http://schemas.openxmlformats.org/officeDocument/2006/relationships/hyperlink" Target="https://www.sklep.fpnnysa.com.pl/dygestorium-wyciag-chemiczna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s://dobrekrzeslo.pl/pl/p/Krzeslo-szkolne-Classic/39" TargetMode="External"/><Relationship Id="rId2" Type="http://schemas.openxmlformats.org/officeDocument/2006/relationships/hyperlink" Target="https://mojebambino.pl/krzesla-z-metalowym-stelazem-bez-regulacji/11604-236-krzeslo-flexi-plus.html" TargetMode="External"/><Relationship Id="rId3" Type="http://schemas.openxmlformats.org/officeDocument/2006/relationships/hyperlink" Target="https://habapolska.pl/szkola-podstawowa/wyposazenie-sal-meble/krzesla-szkolne/6349/krzeslo-powietrzne-kiboo-na-plozach-wys.-siedziska-38-cm" TargetMode="External"/><Relationship Id="rId4" Type="http://schemas.openxmlformats.org/officeDocument/2006/relationships/hyperlink" Target="https://mojebambino.pl/krzesla-z-metalowym-stelazem-bez-regulacji/11599-167-krzeslo-zawieszane-colores.html" TargetMode="External"/><Relationship Id="rId5" Type="http://schemas.openxmlformats.org/officeDocument/2006/relationships/hyperlink" Target="https://dobrekrzeslo.pl/pl/c/C-line/26/1/full?_ga=2.194807397.958926119.1587569747-1788253192.1587569747" TargetMode="External"/><Relationship Id="rId6" Type="http://schemas.openxmlformats.org/officeDocument/2006/relationships/hyperlink" Target="https://habapolska.pl/szkola-podstawowa/wyposazenie-sal-meble/krzesla-szkolne/6350/krzeslo-powietrzne-kiboo-na-plozach-wys.-siedziska-43-cm" TargetMode="External"/><Relationship Id="rId7" Type="http://schemas.openxmlformats.org/officeDocument/2006/relationships/hyperlink" Target="https://www.stylowaszkola.pl/taboret-filip-wysoki" TargetMode="External"/><Relationship Id="rId8" Type="http://schemas.openxmlformats.org/officeDocument/2006/relationships/hyperlink" Target="https://www.centrumkrzesel.pl/krzeslo-bingo-wood/3628/p" TargetMode="External"/><Relationship Id="rId9" Type="http://schemas.openxmlformats.org/officeDocument/2006/relationships/hyperlink" Target="https://www.formyuzytkowe.pl/profim-krzeslo-ligo-k-11-h" TargetMode="External"/><Relationship Id="rId10" Type="http://schemas.openxmlformats.org/officeDocument/2006/relationships/hyperlink" Target="https://kupmeble.pl/produkt/krzeslo-sklejkowe-joanna-s40" TargetMode="External"/><Relationship Id="rId11" Type="http://schemas.openxmlformats.org/officeDocument/2006/relationships/hyperlink" Target="https://modnekrzesla.pl/fotel-prestige-skid-halmar" TargetMode="External"/><Relationship Id="rId12" Type="http://schemas.openxmlformats.org/officeDocument/2006/relationships/hyperlink" Target="https://meble-mirat.pl/krzeslo-biurowe-universe-b,id19887.html?gclid=Cj0KCQjws_r0BRCwARIsAMxfDRijl4VFWeI_58XLwf9ohNR7jDu3vgjYMTMxeI65K1cAxRvynaWTlNsaAoKkEALw_wcB" TargetMode="External"/><Relationship Id="rId13" Type="http://schemas.openxmlformats.org/officeDocument/2006/relationships/hyperlink" Target="https://kupkrzeslo.pl/pl/p/FOTEL-MIRAGE-STEEL02-CHROME-SKORA-DWOINA-PROMOCJA/826?gclid=CjwKCAjw-YT1BRAFEiwAd2WRtnp99n6T814qa-hVzLT6vFzrlX9ywCP5ZYeqhxZJxkX3d3iFSUQd3xoClmgQAvD_BwE" TargetMode="External"/><Relationship Id="rId14" Type="http://schemas.openxmlformats.org/officeDocument/2006/relationships/hyperlink" Target="https://mojekrzesla.pl/fotel-zenit-steel04.html?gclid=CjwKCAjwnIr1BRAWEiwA6GpwNd6T47quzDqBnkuGQiABO-9kITxrZEm2nh9bxElnKSL94Xz1t6xuPhoCFGcQAvD_BwE" TargetMode="External"/><Relationship Id="rId15" Type="http://schemas.openxmlformats.org/officeDocument/2006/relationships/hyperlink" Target="https://www.centrumkrzesel.pl/fotel-nova-steel/3519/p" TargetMode="External"/><Relationship Id="rId16" Type="http://schemas.openxmlformats.org/officeDocument/2006/relationships/hyperlink" Target="http://www.bam.rybnik.pl/fotel-biurowy-formula-steel-04-chrome-z-mechanizmem-multiblock,22717,p" TargetMode="External"/><Relationship Id="rId17" Type="http://schemas.openxmlformats.org/officeDocument/2006/relationships/hyperlink" Target="https://kupkrzeslo.pl/pl/p/Fotel-NEXUS-SN2/313" TargetMode="External"/><Relationship Id="rId18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7"/>
  <sheetViews>
    <sheetView showFormulas="false" showGridLines="true" showRowColHeaders="true" showZeros="true" rightToLeft="false" tabSelected="true" showOutlineSymbols="true" defaultGridColor="true" view="normal" topLeftCell="A10" colorId="64" zoomScale="130" zoomScaleNormal="130" zoomScalePageLayoutView="100" workbookViewId="0">
      <selection pane="topLeft" activeCell="C14" activeCellId="0" sqref="C14"/>
    </sheetView>
  </sheetViews>
  <sheetFormatPr defaultColWidth="8.94140625" defaultRowHeight="1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17.13"/>
    <col collapsed="false" customWidth="true" hidden="false" outlineLevel="0" max="3" min="3" style="1" width="48.86"/>
    <col collapsed="false" customWidth="true" hidden="false" outlineLevel="0" max="4" min="4" style="1" width="9.85"/>
    <col collapsed="false" customWidth="true" hidden="false" outlineLevel="0" max="5" min="5" style="1" width="7.29"/>
    <col collapsed="false" customWidth="true" hidden="false" outlineLevel="0" max="6" min="6" style="1" width="9.42"/>
    <col collapsed="false" customWidth="true" hidden="false" outlineLevel="0" max="7" min="7" style="1" width="18.85"/>
    <col collapsed="false" customWidth="true" hidden="false" outlineLevel="0" max="9" min="8" style="1" width="14.69"/>
  </cols>
  <sheetData>
    <row r="1" customFormat="false" ht="36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14.2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</row>
    <row r="3" customFormat="false" ht="35.1" hidden="false" customHeight="true" outlineLevel="0" collapsed="false">
      <c r="A3" s="4" t="s">
        <v>2</v>
      </c>
      <c r="B3" s="5" t="s">
        <v>3</v>
      </c>
      <c r="C3" s="5"/>
      <c r="D3" s="5" t="s">
        <v>4</v>
      </c>
      <c r="E3" s="5" t="s">
        <v>5</v>
      </c>
      <c r="F3" s="5" t="s">
        <v>6</v>
      </c>
      <c r="G3" s="6" t="s">
        <v>7</v>
      </c>
      <c r="H3" s="6" t="s">
        <v>8</v>
      </c>
      <c r="I3" s="7" t="s">
        <v>9</v>
      </c>
    </row>
    <row r="4" customFormat="false" ht="133.7" hidden="false" customHeight="true" outlineLevel="0" collapsed="false">
      <c r="A4" s="8" t="n">
        <v>1</v>
      </c>
      <c r="B4" s="8" t="s">
        <v>10</v>
      </c>
      <c r="C4" s="9" t="s">
        <v>11</v>
      </c>
      <c r="D4" s="8" t="s">
        <v>12</v>
      </c>
      <c r="E4" s="10" t="n">
        <v>1</v>
      </c>
      <c r="F4" s="11" t="n">
        <v>0.23</v>
      </c>
      <c r="G4" s="12"/>
      <c r="H4" s="12"/>
      <c r="I4" s="13"/>
    </row>
    <row r="5" customFormat="false" ht="148.7" hidden="false" customHeight="true" outlineLevel="0" collapsed="false">
      <c r="A5" s="14" t="n">
        <v>2</v>
      </c>
      <c r="B5" s="15" t="s">
        <v>13</v>
      </c>
      <c r="C5" s="16" t="s">
        <v>14</v>
      </c>
      <c r="D5" s="14" t="s">
        <v>15</v>
      </c>
      <c r="E5" s="17" t="n">
        <v>13</v>
      </c>
      <c r="F5" s="11" t="n">
        <v>0.23</v>
      </c>
      <c r="G5" s="12"/>
      <c r="H5" s="12"/>
      <c r="I5" s="13"/>
    </row>
    <row r="6" customFormat="false" ht="117.2" hidden="false" customHeight="true" outlineLevel="0" collapsed="false">
      <c r="A6" s="14" t="n">
        <v>3</v>
      </c>
      <c r="B6" s="18" t="s">
        <v>16</v>
      </c>
      <c r="C6" s="16" t="s">
        <v>17</v>
      </c>
      <c r="D6" s="14" t="s">
        <v>12</v>
      </c>
      <c r="E6" s="17" t="n">
        <v>4</v>
      </c>
      <c r="F6" s="11" t="n">
        <v>0.23</v>
      </c>
      <c r="G6" s="12"/>
      <c r="H6" s="12"/>
      <c r="I6" s="13"/>
    </row>
    <row r="7" customFormat="false" ht="88.7" hidden="false" customHeight="true" outlineLevel="0" collapsed="false">
      <c r="A7" s="14" t="n">
        <v>4</v>
      </c>
      <c r="B7" s="18" t="s">
        <v>18</v>
      </c>
      <c r="C7" s="19" t="s">
        <v>19</v>
      </c>
      <c r="D7" s="14" t="s">
        <v>12</v>
      </c>
      <c r="E7" s="17" t="n">
        <v>2</v>
      </c>
      <c r="F7" s="11" t="n">
        <v>0.23</v>
      </c>
      <c r="G7" s="12"/>
      <c r="H7" s="12"/>
      <c r="I7" s="13"/>
    </row>
    <row r="8" customFormat="false" ht="171.75" hidden="false" customHeight="true" outlineLevel="0" collapsed="false">
      <c r="A8" s="14" t="n">
        <v>5</v>
      </c>
      <c r="B8" s="20" t="s">
        <v>20</v>
      </c>
      <c r="C8" s="19" t="s">
        <v>21</v>
      </c>
      <c r="D8" s="14" t="s">
        <v>22</v>
      </c>
      <c r="E8" s="17" t="n">
        <v>4</v>
      </c>
      <c r="F8" s="11" t="n">
        <v>0.23</v>
      </c>
      <c r="G8" s="12"/>
      <c r="H8" s="12"/>
      <c r="I8" s="13"/>
    </row>
    <row r="9" customFormat="false" ht="109.7" hidden="false" customHeight="true" outlineLevel="0" collapsed="false">
      <c r="A9" s="14" t="n">
        <v>6</v>
      </c>
      <c r="B9" s="14" t="s">
        <v>23</v>
      </c>
      <c r="C9" s="16" t="s">
        <v>24</v>
      </c>
      <c r="D9" s="14" t="s">
        <v>12</v>
      </c>
      <c r="E9" s="17" t="n">
        <v>8</v>
      </c>
      <c r="F9" s="11" t="n">
        <v>0.23</v>
      </c>
      <c r="G9" s="12"/>
      <c r="H9" s="12"/>
      <c r="I9" s="13"/>
    </row>
    <row r="10" customFormat="false" ht="123.4" hidden="false" customHeight="true" outlineLevel="0" collapsed="false">
      <c r="A10" s="14" t="n">
        <v>7</v>
      </c>
      <c r="B10" s="18" t="s">
        <v>25</v>
      </c>
      <c r="C10" s="16" t="s">
        <v>26</v>
      </c>
      <c r="D10" s="14" t="s">
        <v>12</v>
      </c>
      <c r="E10" s="17" t="n">
        <v>1</v>
      </c>
      <c r="F10" s="11" t="n">
        <v>0.23</v>
      </c>
      <c r="G10" s="12"/>
      <c r="H10" s="12"/>
      <c r="I10" s="13"/>
    </row>
    <row r="11" customFormat="false" ht="98.1" hidden="false" customHeight="true" outlineLevel="0" collapsed="false">
      <c r="A11" s="14" t="n">
        <v>8</v>
      </c>
      <c r="B11" s="14" t="s">
        <v>27</v>
      </c>
      <c r="C11" s="21" t="s">
        <v>28</v>
      </c>
      <c r="D11" s="14" t="s">
        <v>12</v>
      </c>
      <c r="E11" s="17" t="n">
        <v>3</v>
      </c>
      <c r="F11" s="11" t="n">
        <v>0.23</v>
      </c>
      <c r="G11" s="12"/>
      <c r="H11" s="12"/>
      <c r="I11" s="13"/>
    </row>
    <row r="12" customFormat="false" ht="66.95" hidden="false" customHeight="true" outlineLevel="0" collapsed="false">
      <c r="A12" s="14" t="n">
        <v>9</v>
      </c>
      <c r="B12" s="14" t="s">
        <v>29</v>
      </c>
      <c r="C12" s="16" t="s">
        <v>30</v>
      </c>
      <c r="D12" s="14" t="s">
        <v>12</v>
      </c>
      <c r="E12" s="17" t="n">
        <v>8</v>
      </c>
      <c r="F12" s="11" t="n">
        <v>0.23</v>
      </c>
      <c r="G12" s="12"/>
      <c r="H12" s="12"/>
      <c r="I12" s="13"/>
    </row>
    <row r="13" customFormat="false" ht="15" hidden="false" customHeight="false" outlineLevel="0" collapsed="false">
      <c r="F13" s="22"/>
      <c r="G13" s="23"/>
      <c r="H13" s="23" t="s">
        <v>31</v>
      </c>
      <c r="I13" s="24" t="n">
        <f aca="false">SUM(I4:I12)</f>
        <v>0</v>
      </c>
    </row>
    <row r="14" customFormat="false" ht="15" hidden="false" customHeight="false" outlineLevel="0" collapsed="false">
      <c r="B14" s="25" t="s">
        <v>32</v>
      </c>
      <c r="C14" s="26" t="s">
        <v>33</v>
      </c>
    </row>
    <row r="15" customFormat="false" ht="13.8" hidden="false" customHeight="false" outlineLevel="0" collapsed="false">
      <c r="G15" s="27" t="s">
        <v>34</v>
      </c>
    </row>
    <row r="16" customFormat="false" ht="13.8" hidden="false" customHeight="false" outlineLevel="0" collapsed="false">
      <c r="G16" s="27" t="s">
        <v>35</v>
      </c>
    </row>
    <row r="17" customFormat="false" ht="13.8" hidden="false" customHeight="false" outlineLevel="0" collapsed="false">
      <c r="G17" s="27" t="s">
        <v>36</v>
      </c>
    </row>
  </sheetData>
  <mergeCells count="3">
    <mergeCell ref="A1:I1"/>
    <mergeCell ref="A2:I2"/>
    <mergeCell ref="B3:C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B2" activeCellId="0" sqref="B2"/>
    </sheetView>
  </sheetViews>
  <sheetFormatPr defaultColWidth="8.94140625"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28" width="26.42"/>
    <col collapsed="false" customWidth="true" hidden="false" outlineLevel="0" max="3" min="3" style="28" width="31.86"/>
    <col collapsed="false" customWidth="true" hidden="false" outlineLevel="0" max="4" min="4" style="28" width="30.86"/>
    <col collapsed="false" customWidth="true" hidden="false" outlineLevel="0" max="5" min="5" style="29" width="16"/>
    <col collapsed="false" customWidth="true" hidden="false" outlineLevel="0" max="6" min="6" style="29" width="18"/>
    <col collapsed="false" customWidth="true" hidden="false" outlineLevel="0" max="8" min="7" style="28" width="10.99"/>
    <col collapsed="false" customWidth="true" hidden="false" outlineLevel="0" max="9" min="9" style="29" width="13.57"/>
    <col collapsed="false" customWidth="true" hidden="true" outlineLevel="0" max="10" min="10" style="28" width="11.57"/>
    <col collapsed="false" customWidth="true" hidden="false" outlineLevel="0" max="11" min="11" style="28" width="83"/>
    <col collapsed="false" customWidth="true" hidden="false" outlineLevel="0" max="12" min="12" style="0" width="20.42"/>
    <col collapsed="false" customWidth="true" hidden="false" outlineLevel="0" max="13" min="13" style="0" width="54.57"/>
  </cols>
  <sheetData>
    <row r="1" customFormat="false" ht="90" hidden="false" customHeight="false" outlineLevel="0" collapsed="false">
      <c r="A1" s="0" t="s">
        <v>2</v>
      </c>
      <c r="B1" s="28" t="s">
        <v>37</v>
      </c>
      <c r="C1" s="28" t="s">
        <v>38</v>
      </c>
      <c r="D1" s="28" t="s">
        <v>39</v>
      </c>
      <c r="E1" s="29" t="s">
        <v>40</v>
      </c>
      <c r="F1" s="29" t="s">
        <v>41</v>
      </c>
      <c r="G1" s="28" t="s">
        <v>5</v>
      </c>
      <c r="H1" s="28" t="s">
        <v>42</v>
      </c>
      <c r="I1" s="29" t="s">
        <v>9</v>
      </c>
      <c r="J1" s="28" t="s">
        <v>43</v>
      </c>
      <c r="K1" s="28" t="s">
        <v>44</v>
      </c>
    </row>
    <row r="2" customFormat="false" ht="45" hidden="false" customHeight="false" outlineLevel="0" collapsed="false">
      <c r="A2" s="0" t="n">
        <v>4</v>
      </c>
      <c r="B2" s="28" t="s">
        <v>45</v>
      </c>
      <c r="C2" s="28" t="s">
        <v>46</v>
      </c>
      <c r="D2" s="28" t="s">
        <v>47</v>
      </c>
      <c r="E2" s="29" t="n">
        <v>461.25</v>
      </c>
      <c r="F2" s="29" t="n">
        <f aca="false">AVERAGE(E2:E4)</f>
        <v>720.983333333333</v>
      </c>
      <c r="G2" s="28" t="n">
        <v>20</v>
      </c>
      <c r="I2" s="29" t="n">
        <f aca="false">F2*G2</f>
        <v>14419.6666666667</v>
      </c>
      <c r="K2" s="28" t="s">
        <v>48</v>
      </c>
    </row>
    <row r="3" customFormat="false" ht="45" hidden="false" customHeight="false" outlineLevel="0" collapsed="false">
      <c r="D3" s="28" t="s">
        <v>49</v>
      </c>
      <c r="E3" s="29" t="n">
        <v>602.7</v>
      </c>
    </row>
    <row r="4" customFormat="false" ht="45" hidden="false" customHeight="false" outlineLevel="0" collapsed="false">
      <c r="D4" s="28" t="s">
        <v>50</v>
      </c>
      <c r="E4" s="29" t="n">
        <v>1099</v>
      </c>
    </row>
    <row r="5" customFormat="false" ht="165" hidden="false" customHeight="false" outlineLevel="0" collapsed="false">
      <c r="A5" s="0" t="n">
        <v>5</v>
      </c>
      <c r="B5" s="28" t="s">
        <v>51</v>
      </c>
      <c r="C5" s="28" t="s">
        <v>52</v>
      </c>
      <c r="D5" s="28" t="s">
        <v>53</v>
      </c>
      <c r="E5" s="29" t="n">
        <v>1396.05</v>
      </c>
      <c r="F5" s="29" t="n">
        <f aca="false">AVERAGE(E5:E7)</f>
        <v>1519.21666666667</v>
      </c>
      <c r="G5" s="28" t="n">
        <v>1</v>
      </c>
      <c r="I5" s="29" t="n">
        <f aca="false">F5*G5</f>
        <v>1519.21666666667</v>
      </c>
      <c r="K5" s="28" t="s">
        <v>54</v>
      </c>
    </row>
    <row r="6" customFormat="false" ht="45" hidden="false" customHeight="false" outlineLevel="0" collapsed="false">
      <c r="D6" s="28" t="s">
        <v>55</v>
      </c>
      <c r="E6" s="29" t="n">
        <v>2399</v>
      </c>
    </row>
    <row r="7" customFormat="false" ht="90" hidden="false" customHeight="false" outlineLevel="0" collapsed="false">
      <c r="D7" s="28" t="s">
        <v>56</v>
      </c>
      <c r="E7" s="29" t="n">
        <v>762.6</v>
      </c>
    </row>
    <row r="8" customFormat="false" ht="45" hidden="false" customHeight="false" outlineLevel="0" collapsed="false">
      <c r="B8" s="28" t="s">
        <v>45</v>
      </c>
      <c r="C8" s="28" t="s">
        <v>57</v>
      </c>
      <c r="D8" s="28" t="s">
        <v>58</v>
      </c>
      <c r="E8" s="29" t="n">
        <v>899</v>
      </c>
      <c r="F8" s="29" t="n">
        <f aca="false">AVERAGE(E8:E10)</f>
        <v>944</v>
      </c>
      <c r="G8" s="28" t="n">
        <v>10</v>
      </c>
      <c r="I8" s="29" t="n">
        <f aca="false">G8*F8</f>
        <v>9440</v>
      </c>
      <c r="K8" s="28" t="s">
        <v>59</v>
      </c>
    </row>
    <row r="9" customFormat="false" ht="30" hidden="false" customHeight="false" outlineLevel="0" collapsed="false">
      <c r="D9" s="28" t="s">
        <v>60</v>
      </c>
      <c r="E9" s="29" t="n">
        <v>783</v>
      </c>
    </row>
    <row r="10" customFormat="false" ht="45" hidden="false" customHeight="false" outlineLevel="0" collapsed="false">
      <c r="D10" s="28" t="s">
        <v>61</v>
      </c>
      <c r="E10" s="29" t="n">
        <v>1150</v>
      </c>
    </row>
    <row r="11" customFormat="false" ht="45" hidden="false" customHeight="false" outlineLevel="0" collapsed="false">
      <c r="B11" s="28" t="s">
        <v>62</v>
      </c>
      <c r="C11" s="28" t="s">
        <v>63</v>
      </c>
      <c r="D11" s="28" t="s">
        <v>64</v>
      </c>
      <c r="E11" s="29" t="n">
        <v>479.9</v>
      </c>
      <c r="F11" s="29" t="n">
        <f aca="false">AVERAGE(E11:E13)</f>
        <v>708.903333333333</v>
      </c>
      <c r="G11" s="28" t="n">
        <v>7</v>
      </c>
      <c r="I11" s="29" t="n">
        <f aca="false">G11*F11</f>
        <v>4962.32333333333</v>
      </c>
      <c r="K11" s="28" t="s">
        <v>65</v>
      </c>
    </row>
    <row r="12" customFormat="false" ht="45" hidden="false" customHeight="false" outlineLevel="0" collapsed="false">
      <c r="D12" s="28" t="s">
        <v>66</v>
      </c>
      <c r="E12" s="29" t="n">
        <v>941.81</v>
      </c>
    </row>
    <row r="13" customFormat="false" ht="45" hidden="false" customHeight="false" outlineLevel="0" collapsed="false">
      <c r="D13" s="28" t="s">
        <v>67</v>
      </c>
      <c r="E13" s="29" t="n">
        <v>705</v>
      </c>
    </row>
    <row r="14" customFormat="false" ht="60" hidden="false" customHeight="false" outlineLevel="0" collapsed="false">
      <c r="B14" s="28" t="s">
        <v>62</v>
      </c>
      <c r="C14" s="28" t="s">
        <v>68</v>
      </c>
      <c r="D14" s="28" t="s">
        <v>69</v>
      </c>
      <c r="E14" s="29" t="n">
        <v>599</v>
      </c>
      <c r="F14" s="29" t="n">
        <f aca="false">AVERAGE(E14:E16)</f>
        <v>986.373333333333</v>
      </c>
      <c r="G14" s="28" t="n">
        <v>3</v>
      </c>
      <c r="I14" s="29" t="n">
        <f aca="false">G14*F14</f>
        <v>2959.12</v>
      </c>
      <c r="K14" s="28" t="s">
        <v>70</v>
      </c>
    </row>
    <row r="15" customFormat="false" ht="45" hidden="false" customHeight="false" outlineLevel="0" collapsed="false">
      <c r="D15" s="28" t="s">
        <v>71</v>
      </c>
      <c r="E15" s="29" t="n">
        <v>1161.12</v>
      </c>
    </row>
    <row r="16" customFormat="false" ht="30" hidden="false" customHeight="false" outlineLevel="0" collapsed="false">
      <c r="D16" s="28" t="s">
        <v>72</v>
      </c>
      <c r="E16" s="29" t="n">
        <v>1199</v>
      </c>
    </row>
    <row r="17" customFormat="false" ht="45" hidden="false" customHeight="false" outlineLevel="0" collapsed="false">
      <c r="B17" s="28" t="s">
        <v>73</v>
      </c>
      <c r="C17" s="30" t="s">
        <v>74</v>
      </c>
      <c r="D17" s="28" t="s">
        <v>75</v>
      </c>
      <c r="E17" s="29" t="n">
        <v>771.21</v>
      </c>
      <c r="F17" s="29" t="n">
        <f aca="false">AVERAGE(E17:E19)</f>
        <v>847.263333333333</v>
      </c>
      <c r="G17" s="28" t="n">
        <v>10</v>
      </c>
      <c r="I17" s="29" t="n">
        <f aca="false">F17*G17</f>
        <v>8472.63333333333</v>
      </c>
      <c r="K17" s="28" t="s">
        <v>48</v>
      </c>
      <c r="L17" s="0" t="s">
        <v>47</v>
      </c>
      <c r="M17" s="0" t="n">
        <v>461.25</v>
      </c>
    </row>
    <row r="18" customFormat="false" ht="60" hidden="false" customHeight="false" outlineLevel="0" collapsed="false">
      <c r="D18" s="28" t="s">
        <v>76</v>
      </c>
      <c r="E18" s="29" t="n">
        <v>671.58</v>
      </c>
      <c r="L18" s="0" t="s">
        <v>49</v>
      </c>
      <c r="M18" s="0" t="n">
        <v>602.7</v>
      </c>
    </row>
    <row r="19" customFormat="false" ht="45" hidden="false" customHeight="false" outlineLevel="0" collapsed="false">
      <c r="D19" s="28" t="s">
        <v>50</v>
      </c>
      <c r="E19" s="29" t="n">
        <v>1099</v>
      </c>
      <c r="L19" s="0" t="s">
        <v>50</v>
      </c>
      <c r="M19" s="0" t="n">
        <v>1099</v>
      </c>
    </row>
    <row r="20" customFormat="false" ht="83.25" hidden="false" customHeight="true" outlineLevel="0" collapsed="false">
      <c r="B20" s="28" t="s">
        <v>77</v>
      </c>
      <c r="C20" s="28" t="s">
        <v>78</v>
      </c>
      <c r="D20" s="28" t="s">
        <v>79</v>
      </c>
      <c r="E20" s="29" t="n">
        <v>1980</v>
      </c>
      <c r="F20" s="29" t="n">
        <f aca="false">AVERAGE(E20:E22)</f>
        <v>1973.53333333333</v>
      </c>
      <c r="G20" s="28" t="n">
        <v>10</v>
      </c>
      <c r="K20" s="28" t="s">
        <v>80</v>
      </c>
    </row>
    <row r="21" customFormat="false" ht="45" hidden="false" customHeight="false" outlineLevel="0" collapsed="false">
      <c r="D21" s="28" t="s">
        <v>81</v>
      </c>
      <c r="E21" s="29" t="n">
        <v>1340.7</v>
      </c>
    </row>
    <row r="22" customFormat="false" ht="75" hidden="false" customHeight="false" outlineLevel="0" collapsed="false">
      <c r="D22" s="28" t="s">
        <v>82</v>
      </c>
      <c r="E22" s="29" t="n">
        <v>2599.9</v>
      </c>
    </row>
    <row r="23" customFormat="false" ht="60" hidden="false" customHeight="false" outlineLevel="0" collapsed="false">
      <c r="A23" s="0" t="n">
        <v>7</v>
      </c>
      <c r="B23" s="28" t="s">
        <v>73</v>
      </c>
      <c r="C23" s="28" t="s">
        <v>83</v>
      </c>
      <c r="D23" s="28" t="s">
        <v>84</v>
      </c>
      <c r="E23" s="29" t="n">
        <v>5146</v>
      </c>
      <c r="F23" s="29" t="n">
        <f aca="false">AVERAGE(E23:E25)</f>
        <v>3477.92333333333</v>
      </c>
      <c r="G23" s="28" t="n">
        <v>1</v>
      </c>
      <c r="I23" s="29" t="n">
        <f aca="false">F23*G23</f>
        <v>3477.92333333333</v>
      </c>
      <c r="K23" s="28" t="s">
        <v>85</v>
      </c>
    </row>
    <row r="24" customFormat="false" ht="45" hidden="false" customHeight="false" outlineLevel="0" collapsed="false">
      <c r="D24" s="28" t="s">
        <v>86</v>
      </c>
      <c r="E24" s="29" t="n">
        <v>3073.77</v>
      </c>
    </row>
    <row r="25" customFormat="false" ht="45" hidden="false" customHeight="false" outlineLevel="0" collapsed="false">
      <c r="D25" s="28" t="s">
        <v>87</v>
      </c>
      <c r="E25" s="29" t="n">
        <v>2214</v>
      </c>
    </row>
    <row r="26" customFormat="false" ht="162" hidden="false" customHeight="true" outlineLevel="0" collapsed="false">
      <c r="B26" s="28" t="s">
        <v>73</v>
      </c>
      <c r="C26" s="28" t="s">
        <v>88</v>
      </c>
      <c r="D26" s="28" t="s">
        <v>89</v>
      </c>
      <c r="E26" s="29" t="n">
        <v>1743</v>
      </c>
      <c r="F26" s="29" t="n">
        <f aca="false">AVERAGE(E26:E28)</f>
        <v>1784.92333333333</v>
      </c>
      <c r="G26" s="28" t="n">
        <v>2</v>
      </c>
      <c r="I26" s="29" t="n">
        <f aca="false">G26*F26</f>
        <v>3569.84666666667</v>
      </c>
      <c r="K26" s="28" t="s">
        <v>90</v>
      </c>
    </row>
    <row r="27" customFormat="false" ht="30" hidden="false" customHeight="false" outlineLevel="0" collapsed="false">
      <c r="D27" s="28" t="s">
        <v>91</v>
      </c>
      <c r="E27" s="29" t="n">
        <v>1867.63</v>
      </c>
    </row>
    <row r="28" customFormat="false" ht="66.75" hidden="false" customHeight="true" outlineLevel="0" collapsed="false">
      <c r="D28" s="28" t="s">
        <v>92</v>
      </c>
      <c r="E28" s="29" t="n">
        <v>1744.14</v>
      </c>
    </row>
    <row r="29" customFormat="false" ht="209.25" hidden="false" customHeight="true" outlineLevel="0" collapsed="false">
      <c r="B29" s="28" t="s">
        <v>73</v>
      </c>
      <c r="C29" s="28" t="s">
        <v>93</v>
      </c>
      <c r="D29" s="28" t="s">
        <v>94</v>
      </c>
      <c r="E29" s="29" t="n">
        <v>12799</v>
      </c>
      <c r="F29" s="29" t="n">
        <f aca="false">AVERAGE(E29:E31)</f>
        <v>10617.3433333333</v>
      </c>
      <c r="G29" s="28" t="n">
        <v>1</v>
      </c>
      <c r="I29" s="29" t="n">
        <f aca="false">G29*F29</f>
        <v>10617.3433333333</v>
      </c>
      <c r="K29" s="28" t="s">
        <v>95</v>
      </c>
    </row>
    <row r="30" customFormat="false" ht="75" hidden="false" customHeight="false" outlineLevel="0" collapsed="false">
      <c r="D30" s="28" t="s">
        <v>96</v>
      </c>
      <c r="E30" s="29" t="n">
        <v>9999</v>
      </c>
    </row>
    <row r="31" customFormat="false" ht="45" hidden="false" customHeight="false" outlineLevel="0" collapsed="false">
      <c r="D31" s="28" t="s">
        <v>97</v>
      </c>
      <c r="E31" s="29" t="n">
        <v>9054.03</v>
      </c>
    </row>
    <row r="32" customFormat="false" ht="210" hidden="false" customHeight="false" outlineLevel="0" collapsed="false">
      <c r="A32" s="0" t="n">
        <v>9</v>
      </c>
      <c r="B32" s="28" t="s">
        <v>98</v>
      </c>
      <c r="C32" s="28" t="s">
        <v>99</v>
      </c>
      <c r="D32" s="28" t="s">
        <v>100</v>
      </c>
      <c r="E32" s="29" t="n">
        <v>12897.78</v>
      </c>
      <c r="F32" s="29" t="n">
        <f aca="false">AVERAGE(E32:E33)</f>
        <v>12076.14</v>
      </c>
      <c r="G32" s="28" t="n">
        <v>1</v>
      </c>
      <c r="I32" s="29" t="n">
        <f aca="false">F32*G32</f>
        <v>12076.14</v>
      </c>
      <c r="K32" s="28" t="s">
        <v>101</v>
      </c>
      <c r="L32" s="0" t="s">
        <v>102</v>
      </c>
      <c r="M32" s="28" t="s">
        <v>103</v>
      </c>
    </row>
    <row r="33" customFormat="false" ht="60" hidden="false" customHeight="false" outlineLevel="0" collapsed="false">
      <c r="D33" s="28" t="s">
        <v>76</v>
      </c>
      <c r="E33" s="29" t="n">
        <v>11254.5</v>
      </c>
    </row>
  </sheetData>
  <hyperlinks>
    <hyperlink ref="D2" r:id="rId1" display="https://www.legrant.com.pl/stol-uczniowski-chemiczny-id-166.html"/>
    <hyperlink ref="D3" r:id="rId2" display="https://www.legrant.com.pl/stol-uczniowski-z-blatem-ceramicznym-id-1748.html"/>
    <hyperlink ref="D4" r:id="rId3" display="https://pracowniaszkolna.pl/pl/p/Stol-laboratoryjny-uczniowski/351"/>
    <hyperlink ref="D11" r:id="rId4" display="https://mojebambino.pl/szafki-i-regaly-expo/17417-szafa-wysoka-dwudrzwiowa-biala.html"/>
    <hyperlink ref="D13" r:id="rId5" display="https://www.meblobranie.pl/svenbox-vh51-szafa-do-biura-dwudrzwiowa.html"/>
    <hyperlink ref="D14" r:id="rId6" display="https://mojebambino.pl/meble-laboratoryjne/7708-wozek-3-polkowy.html"/>
    <hyperlink ref="D15" r:id="rId7" display="https://www.sklep.fpnnysa.com.pl/pl/p/WOZEK-LABORATORYJNY/2991"/>
    <hyperlink ref="D16" r:id="rId8" display="http://e-laboratoryjne.pl/wozek-laboratoryjny-928040-581.html"/>
    <hyperlink ref="L17" r:id="rId9" display="https://www.legrant.com.pl/stol-uczniowski-chemiczny-id-166.html"/>
    <hyperlink ref="L19" r:id="rId10" display="https://pracowniaszkolna.pl/pl/p/Stol-laboratoryjny-uczniowski/351"/>
    <hyperlink ref="D23" r:id="rId11" display="https://www.sklep.wersalin.pl/stol-demonstracyjny-chemiczny-2100x600x900.html"/>
    <hyperlink ref="D24" r:id="rId12" display="https://www.legrant.com.pl/stol-demonstracyjny-do-pracowni-chemicznej-id-163.html#"/>
    <hyperlink ref="D25" r:id="rId13" display="https://aktin.pl/stolik-laboratoryjny-jednokomorowy-10517"/>
    <hyperlink ref="D26" r:id="rId14" display="http://www.sklep.wersalin.pl/szafa-na-odczynniki-180-chemiczne-szafa-chemiczna.html"/>
    <hyperlink ref="D27" r:id="rId15" display="https://grafitmeble.pl/glowna/609-szafa-ch-180.html"/>
    <hyperlink ref="D28" r:id="rId16" display="http://www.legrant.com.pl/szafa-na-odczynniki-180-id-169.html"/>
    <hyperlink ref="D29" r:id="rId17" display="https://www.interdesk.pl/pl/p/Dygestorium-laboratoryjne-szkolneedukacyjne-DCSz-120/169258"/>
    <hyperlink ref="D30" r:id="rId18" display="https://edumax.com.pl/product-pol-4532-Dygestorium-demonstracyjne-przeszklone-z-wentylatorem-wersja-standard.html"/>
    <hyperlink ref="D31" r:id="rId19" display="https://www.sklep.fpnnysa.com.pl/dygestorium-wyciag-chemiczna"/>
    <hyperlink ref="D32" r:id="rId20" display="https://www.sklep.fpnnysa.com.pl/stol-demonstracyjny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9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J1" activeCellId="0" sqref="J1"/>
    </sheetView>
  </sheetViews>
  <sheetFormatPr defaultColWidth="8.94140625" defaultRowHeight="15" zeroHeight="false" outlineLevelRow="0" outlineLevelCol="0"/>
  <cols>
    <col collapsed="false" customWidth="true" hidden="false" outlineLevel="0" max="1" min="1" style="0" width="26.42"/>
    <col collapsed="false" customWidth="true" hidden="false" outlineLevel="0" max="2" min="2" style="0" width="31.86"/>
    <col collapsed="false" customWidth="true" hidden="false" outlineLevel="0" max="3" min="3" style="0" width="30.86"/>
    <col collapsed="false" customWidth="true" hidden="false" outlineLevel="0" max="4" min="4" style="0" width="16"/>
    <col collapsed="false" customWidth="true" hidden="false" outlineLevel="0" max="5" min="5" style="0" width="18"/>
    <col collapsed="false" customWidth="true" hidden="false" outlineLevel="0" max="7" min="6" style="0" width="10.99"/>
    <col collapsed="false" customWidth="true" hidden="false" outlineLevel="0" max="8" min="8" style="0" width="13.57"/>
    <col collapsed="false" customWidth="true" hidden="true" outlineLevel="0" max="9" min="9" style="0" width="11.57"/>
    <col collapsed="false" customWidth="true" hidden="false" outlineLevel="0" max="10" min="10" style="0" width="83"/>
  </cols>
  <sheetData>
    <row r="1" customFormat="false" ht="45" hidden="false" customHeight="false" outlineLevel="0" collapsed="false">
      <c r="A1" s="28" t="s">
        <v>104</v>
      </c>
      <c r="B1" s="28" t="s">
        <v>38</v>
      </c>
      <c r="C1" s="28" t="s">
        <v>39</v>
      </c>
      <c r="D1" s="29" t="s">
        <v>40</v>
      </c>
      <c r="E1" s="29" t="s">
        <v>41</v>
      </c>
      <c r="F1" s="28" t="s">
        <v>5</v>
      </c>
      <c r="G1" s="28" t="s">
        <v>42</v>
      </c>
      <c r="H1" s="29" t="s">
        <v>9</v>
      </c>
      <c r="I1" s="28" t="s">
        <v>43</v>
      </c>
      <c r="J1" s="28" t="s">
        <v>44</v>
      </c>
    </row>
    <row r="2" customFormat="false" ht="45" hidden="false" customHeight="false" outlineLevel="0" collapsed="false">
      <c r="B2" s="28" t="s">
        <v>46</v>
      </c>
      <c r="C2" s="28" t="s">
        <v>47</v>
      </c>
      <c r="D2" s="29" t="n">
        <v>461.25</v>
      </c>
      <c r="E2" s="29" t="n">
        <f aca="false">AVERAGE(D2:D4)</f>
        <v>720.983333333333</v>
      </c>
      <c r="F2" s="28" t="n">
        <v>10</v>
      </c>
      <c r="G2" s="28"/>
      <c r="H2" s="29" t="n">
        <f aca="false">E2*F2</f>
        <v>7209.83333333333</v>
      </c>
      <c r="I2" s="28"/>
      <c r="J2" s="30" t="s">
        <v>48</v>
      </c>
    </row>
    <row r="3" customFormat="false" ht="45" hidden="false" customHeight="false" outlineLevel="0" collapsed="false">
      <c r="B3" s="28"/>
      <c r="C3" s="28" t="s">
        <v>49</v>
      </c>
      <c r="D3" s="29" t="n">
        <v>602.7</v>
      </c>
      <c r="E3" s="29"/>
      <c r="F3" s="28"/>
      <c r="G3" s="28"/>
      <c r="H3" s="29"/>
      <c r="I3" s="28"/>
      <c r="J3" s="28"/>
    </row>
    <row r="4" customFormat="false" ht="45" hidden="false" customHeight="false" outlineLevel="0" collapsed="false">
      <c r="B4" s="28"/>
      <c r="C4" s="28" t="s">
        <v>50</v>
      </c>
      <c r="D4" s="29" t="n">
        <v>1099</v>
      </c>
      <c r="E4" s="29"/>
      <c r="F4" s="28"/>
      <c r="G4" s="28"/>
      <c r="H4" s="29"/>
      <c r="I4" s="28"/>
      <c r="J4" s="28"/>
    </row>
    <row r="5" customFormat="false" ht="165" hidden="false" customHeight="false" outlineLevel="0" collapsed="false">
      <c r="B5" s="28" t="s">
        <v>52</v>
      </c>
      <c r="C5" s="28" t="s">
        <v>53</v>
      </c>
      <c r="D5" s="29" t="n">
        <v>1396.05</v>
      </c>
      <c r="E5" s="29" t="n">
        <f aca="false">AVERAGE(D5:D7)</f>
        <v>1519.21666666667</v>
      </c>
      <c r="F5" s="28" t="n">
        <v>1</v>
      </c>
      <c r="G5" s="28"/>
      <c r="H5" s="29" t="n">
        <f aca="false">E5*F5</f>
        <v>1519.21666666667</v>
      </c>
      <c r="I5" s="28"/>
      <c r="J5" s="30" t="s">
        <v>105</v>
      </c>
    </row>
    <row r="6" customFormat="false" ht="45" hidden="false" customHeight="false" outlineLevel="0" collapsed="false">
      <c r="C6" s="28" t="s">
        <v>55</v>
      </c>
      <c r="D6" s="29" t="n">
        <v>2399</v>
      </c>
    </row>
    <row r="7" customFormat="false" ht="90" hidden="false" customHeight="false" outlineLevel="0" collapsed="false">
      <c r="C7" s="28" t="s">
        <v>56</v>
      </c>
      <c r="D7" s="29" t="n">
        <v>762.6</v>
      </c>
    </row>
    <row r="8" customFormat="false" ht="45" hidden="false" customHeight="false" outlineLevel="0" collapsed="false">
      <c r="A8" s="28" t="s">
        <v>45</v>
      </c>
      <c r="B8" s="28" t="s">
        <v>57</v>
      </c>
      <c r="C8" s="28" t="s">
        <v>58</v>
      </c>
      <c r="D8" s="29" t="n">
        <v>899</v>
      </c>
      <c r="E8" s="29" t="n">
        <f aca="false">AVERAGE(D8:D10)</f>
        <v>944</v>
      </c>
      <c r="F8" s="28" t="n">
        <v>5</v>
      </c>
      <c r="G8" s="28"/>
      <c r="H8" s="29" t="n">
        <f aca="false">F8*E8</f>
        <v>4720</v>
      </c>
      <c r="I8" s="28"/>
      <c r="J8" s="30" t="s">
        <v>59</v>
      </c>
    </row>
    <row r="9" customFormat="false" ht="30" hidden="false" customHeight="false" outlineLevel="0" collapsed="false">
      <c r="A9" s="28"/>
      <c r="B9" s="28"/>
      <c r="C9" s="28" t="s">
        <v>60</v>
      </c>
      <c r="D9" s="29" t="n">
        <v>783</v>
      </c>
      <c r="E9" s="29"/>
      <c r="F9" s="28"/>
      <c r="G9" s="28"/>
      <c r="H9" s="29"/>
      <c r="I9" s="28"/>
      <c r="J9" s="28"/>
    </row>
    <row r="10" customFormat="false" ht="45" hidden="false" customHeight="false" outlineLevel="0" collapsed="false">
      <c r="A10" s="28"/>
      <c r="B10" s="28"/>
      <c r="C10" s="28" t="s">
        <v>61</v>
      </c>
      <c r="D10" s="29" t="n">
        <v>1150</v>
      </c>
      <c r="E10" s="29"/>
      <c r="F10" s="28"/>
      <c r="G10" s="28"/>
      <c r="H10" s="29"/>
      <c r="I10" s="28"/>
      <c r="J10" s="28"/>
    </row>
    <row r="11" customFormat="false" ht="45" hidden="false" customHeight="false" outlineLevel="0" collapsed="false">
      <c r="A11" s="28" t="s">
        <v>62</v>
      </c>
      <c r="B11" s="28" t="s">
        <v>63</v>
      </c>
      <c r="C11" s="28" t="s">
        <v>64</v>
      </c>
      <c r="D11" s="29" t="n">
        <v>479.9</v>
      </c>
      <c r="E11" s="29" t="n">
        <f aca="false">AVERAGE(D11:D13)</f>
        <v>708.903333333333</v>
      </c>
      <c r="F11" s="28" t="n">
        <v>3</v>
      </c>
      <c r="G11" s="28"/>
      <c r="H11" s="29" t="n">
        <f aca="false">F11*E11</f>
        <v>2126.71</v>
      </c>
      <c r="I11" s="28"/>
      <c r="J11" s="30" t="s">
        <v>65</v>
      </c>
    </row>
    <row r="12" customFormat="false" ht="45" hidden="false" customHeight="false" outlineLevel="0" collapsed="false">
      <c r="A12" s="28"/>
      <c r="B12" s="28"/>
      <c r="C12" s="28" t="s">
        <v>66</v>
      </c>
      <c r="D12" s="29" t="n">
        <v>941.81</v>
      </c>
      <c r="E12" s="29"/>
      <c r="F12" s="28"/>
      <c r="G12" s="28"/>
      <c r="H12" s="29"/>
      <c r="I12" s="28"/>
      <c r="J12" s="28"/>
    </row>
    <row r="13" customFormat="false" ht="45" hidden="false" customHeight="false" outlineLevel="0" collapsed="false">
      <c r="A13" s="28"/>
      <c r="B13" s="28"/>
      <c r="C13" s="28" t="s">
        <v>67</v>
      </c>
      <c r="D13" s="29" t="n">
        <v>705</v>
      </c>
      <c r="E13" s="29"/>
      <c r="F13" s="28"/>
      <c r="G13" s="28"/>
      <c r="H13" s="29"/>
      <c r="I13" s="28"/>
      <c r="J13" s="28"/>
    </row>
    <row r="14" customFormat="false" ht="60" hidden="false" customHeight="false" outlineLevel="0" collapsed="false">
      <c r="A14" s="28" t="s">
        <v>62</v>
      </c>
      <c r="B14" s="28" t="s">
        <v>68</v>
      </c>
      <c r="C14" s="28" t="s">
        <v>69</v>
      </c>
      <c r="D14" s="29" t="n">
        <v>599</v>
      </c>
      <c r="E14" s="29" t="n">
        <f aca="false">AVERAGE(D14:D16)</f>
        <v>986.373333333333</v>
      </c>
      <c r="F14" s="28" t="n">
        <v>1</v>
      </c>
      <c r="G14" s="28"/>
      <c r="H14" s="29" t="n">
        <f aca="false">F14*E14</f>
        <v>986.373333333333</v>
      </c>
      <c r="I14" s="28"/>
      <c r="J14" s="30" t="s">
        <v>70</v>
      </c>
    </row>
    <row r="15" customFormat="false" ht="45" hidden="false" customHeight="false" outlineLevel="0" collapsed="false">
      <c r="A15" s="28"/>
      <c r="B15" s="28"/>
      <c r="C15" s="28" t="s">
        <v>71</v>
      </c>
      <c r="D15" s="29" t="n">
        <v>1161.12</v>
      </c>
      <c r="E15" s="29"/>
      <c r="F15" s="28"/>
      <c r="G15" s="28"/>
      <c r="H15" s="29"/>
      <c r="I15" s="28"/>
      <c r="J15" s="28"/>
    </row>
    <row r="16" customFormat="false" ht="30" hidden="false" customHeight="false" outlineLevel="0" collapsed="false">
      <c r="A16" s="28"/>
      <c r="B16" s="28"/>
      <c r="C16" s="28" t="s">
        <v>72</v>
      </c>
      <c r="D16" s="29" t="n">
        <v>1199</v>
      </c>
      <c r="E16" s="29"/>
      <c r="F16" s="28"/>
      <c r="G16" s="28"/>
      <c r="H16" s="29"/>
      <c r="I16" s="28"/>
      <c r="J16" s="28"/>
    </row>
    <row r="17" customFormat="false" ht="90" hidden="false" customHeight="false" outlineLevel="0" collapsed="false">
      <c r="A17" s="28" t="s">
        <v>77</v>
      </c>
      <c r="B17" s="28" t="s">
        <v>78</v>
      </c>
      <c r="C17" s="28" t="s">
        <v>79</v>
      </c>
      <c r="D17" s="29" t="n">
        <v>1980</v>
      </c>
      <c r="E17" s="29" t="n">
        <f aca="false">AVERAGE(D17:D19)</f>
        <v>1973.53333333333</v>
      </c>
      <c r="F17" s="28" t="n">
        <v>5</v>
      </c>
      <c r="G17" s="28"/>
      <c r="H17" s="29"/>
      <c r="I17" s="28"/>
      <c r="J17" s="30" t="s">
        <v>80</v>
      </c>
    </row>
    <row r="18" customFormat="false" ht="45" hidden="false" customHeight="false" outlineLevel="0" collapsed="false">
      <c r="A18" s="28"/>
      <c r="B18" s="28"/>
      <c r="C18" s="28" t="s">
        <v>81</v>
      </c>
      <c r="D18" s="29" t="n">
        <v>1340.7</v>
      </c>
      <c r="E18" s="29"/>
      <c r="F18" s="28"/>
      <c r="G18" s="28"/>
      <c r="H18" s="29"/>
      <c r="I18" s="28"/>
      <c r="J18" s="28"/>
    </row>
    <row r="19" customFormat="false" ht="75" hidden="false" customHeight="false" outlineLevel="0" collapsed="false">
      <c r="A19" s="28"/>
      <c r="B19" s="28"/>
      <c r="C19" s="28" t="s">
        <v>82</v>
      </c>
      <c r="D19" s="29" t="n">
        <v>2599.9</v>
      </c>
      <c r="E19" s="29"/>
      <c r="F19" s="28"/>
      <c r="G19" s="28"/>
      <c r="H19" s="29"/>
      <c r="I19" s="28"/>
      <c r="J19" s="28"/>
    </row>
  </sheetData>
  <hyperlinks>
    <hyperlink ref="C2" r:id="rId1" display="https://www.legrant.com.pl/stol-uczniowski-chemiczny-id-166.html"/>
    <hyperlink ref="C3" r:id="rId2" display="https://www.legrant.com.pl/stol-uczniowski-z-blatem-ceramicznym-id-1748.html"/>
    <hyperlink ref="C4" r:id="rId3" display="https://pracowniaszkolna.pl/pl/p/Stol-laboratoryjny-uczniowski/351"/>
    <hyperlink ref="C11" r:id="rId4" display="https://mojebambino.pl/szafki-i-regaly-expo/17417-szafa-wysoka-dwudrzwiowa-biala.html"/>
    <hyperlink ref="C13" r:id="rId5" display="https://www.meblobranie.pl/svenbox-vh51-szafa-do-biura-dwudrzwiowa.html"/>
    <hyperlink ref="C14" r:id="rId6" display="https://mojebambino.pl/meble-laboratoryjne/7708-wozek-3-polkowy.html"/>
    <hyperlink ref="C15" r:id="rId7" display="https://www.sklep.fpnnysa.com.pl/pl/p/WOZEK-LABORATORYJNY/2991"/>
    <hyperlink ref="C16" r:id="rId8" display="http://e-laboratoryjne.pl/wozek-laboratoryjny-928040-581.html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4"/>
  <sheetViews>
    <sheetView showFormulas="false" showGridLines="true" showRowColHeaders="true" showZeros="true" rightToLeft="false" tabSelected="false" showOutlineSymbols="true" defaultGridColor="true" view="normal" topLeftCell="A5" colorId="64" zoomScale="130" zoomScaleNormal="130" zoomScalePageLayoutView="100" workbookViewId="0">
      <selection pane="topLeft" activeCell="J14" activeCellId="0" sqref="J14"/>
    </sheetView>
  </sheetViews>
  <sheetFormatPr defaultColWidth="8.94140625" defaultRowHeight="15" zeroHeight="false" outlineLevelRow="0" outlineLevelCol="0"/>
  <cols>
    <col collapsed="false" customWidth="true" hidden="false" outlineLevel="0" max="1" min="1" style="0" width="26.42"/>
    <col collapsed="false" customWidth="true" hidden="false" outlineLevel="0" max="2" min="2" style="0" width="31.86"/>
    <col collapsed="false" customWidth="true" hidden="false" outlineLevel="0" max="3" min="3" style="0" width="30.86"/>
    <col collapsed="false" customWidth="true" hidden="false" outlineLevel="0" max="4" min="4" style="0" width="16"/>
    <col collapsed="false" customWidth="true" hidden="false" outlineLevel="0" max="5" min="5" style="0" width="18"/>
    <col collapsed="false" customWidth="true" hidden="false" outlineLevel="0" max="7" min="6" style="0" width="10.99"/>
    <col collapsed="false" customWidth="true" hidden="false" outlineLevel="0" max="8" min="8" style="0" width="13.57"/>
    <col collapsed="false" customWidth="true" hidden="true" outlineLevel="0" max="9" min="9" style="0" width="11.57"/>
    <col collapsed="false" customWidth="true" hidden="false" outlineLevel="0" max="10" min="10" style="0" width="83"/>
  </cols>
  <sheetData>
    <row r="1" customFormat="false" ht="90" hidden="false" customHeight="false" outlineLevel="0" collapsed="false">
      <c r="A1" s="28" t="s">
        <v>37</v>
      </c>
      <c r="B1" s="28" t="s">
        <v>38</v>
      </c>
      <c r="C1" s="28" t="s">
        <v>39</v>
      </c>
      <c r="D1" s="29" t="s">
        <v>40</v>
      </c>
      <c r="E1" s="29" t="s">
        <v>41</v>
      </c>
      <c r="F1" s="28" t="s">
        <v>5</v>
      </c>
      <c r="G1" s="28" t="s">
        <v>42</v>
      </c>
      <c r="H1" s="29" t="s">
        <v>9</v>
      </c>
      <c r="I1" s="28" t="s">
        <v>43</v>
      </c>
      <c r="J1" s="28" t="s">
        <v>44</v>
      </c>
    </row>
    <row r="2" customFormat="false" ht="45" hidden="false" customHeight="false" outlineLevel="0" collapsed="false">
      <c r="A2" s="28" t="s">
        <v>45</v>
      </c>
      <c r="B2" s="28" t="s">
        <v>46</v>
      </c>
      <c r="C2" s="28" t="s">
        <v>47</v>
      </c>
      <c r="D2" s="29" t="n">
        <v>461.25</v>
      </c>
      <c r="E2" s="29" t="n">
        <f aca="false">AVERAGE(D2:D4)</f>
        <v>720.983333333333</v>
      </c>
      <c r="F2" s="28" t="n">
        <v>10</v>
      </c>
      <c r="G2" s="28"/>
      <c r="H2" s="29" t="n">
        <f aca="false">E2*F2</f>
        <v>7209.83333333333</v>
      </c>
      <c r="I2" s="28"/>
      <c r="J2" s="30" t="s">
        <v>48</v>
      </c>
    </row>
    <row r="3" customFormat="false" ht="45" hidden="false" customHeight="false" outlineLevel="0" collapsed="false">
      <c r="A3" s="28"/>
      <c r="B3" s="28"/>
      <c r="C3" s="28" t="s">
        <v>49</v>
      </c>
      <c r="D3" s="29" t="n">
        <v>602.7</v>
      </c>
      <c r="E3" s="29"/>
      <c r="F3" s="28"/>
      <c r="G3" s="28"/>
      <c r="H3" s="29"/>
      <c r="I3" s="28"/>
      <c r="J3" s="28"/>
    </row>
    <row r="4" customFormat="false" ht="45" hidden="false" customHeight="false" outlineLevel="0" collapsed="false">
      <c r="A4" s="28"/>
      <c r="B4" s="28"/>
      <c r="C4" s="28" t="s">
        <v>50</v>
      </c>
      <c r="D4" s="29" t="n">
        <v>1099</v>
      </c>
      <c r="E4" s="29"/>
      <c r="F4" s="28"/>
      <c r="G4" s="28"/>
      <c r="H4" s="29"/>
      <c r="I4" s="28"/>
      <c r="J4" s="28"/>
    </row>
    <row r="5" customFormat="false" ht="45" hidden="false" customHeight="false" outlineLevel="0" collapsed="false">
      <c r="A5" s="28" t="s">
        <v>45</v>
      </c>
      <c r="B5" s="28" t="s">
        <v>57</v>
      </c>
      <c r="C5" s="31" t="s">
        <v>58</v>
      </c>
      <c r="D5" s="29" t="n">
        <v>899</v>
      </c>
      <c r="E5" s="29" t="n">
        <f aca="false">AVERAGE(D5:D7)</f>
        <v>944</v>
      </c>
      <c r="F5" s="28" t="n">
        <v>5</v>
      </c>
      <c r="G5" s="28"/>
      <c r="H5" s="29" t="n">
        <f aca="false">F5*E5</f>
        <v>4720</v>
      </c>
      <c r="I5" s="28"/>
      <c r="J5" s="30" t="s">
        <v>59</v>
      </c>
    </row>
    <row r="6" customFormat="false" ht="30" hidden="false" customHeight="false" outlineLevel="0" collapsed="false">
      <c r="A6" s="28"/>
      <c r="B6" s="28"/>
      <c r="C6" s="31" t="s">
        <v>60</v>
      </c>
      <c r="D6" s="29" t="n">
        <v>783</v>
      </c>
      <c r="E6" s="29"/>
      <c r="F6" s="28"/>
      <c r="G6" s="28"/>
      <c r="H6" s="29"/>
      <c r="I6" s="28"/>
      <c r="J6" s="28"/>
    </row>
    <row r="7" customFormat="false" ht="45" hidden="false" customHeight="false" outlineLevel="0" collapsed="false">
      <c r="A7" s="28"/>
      <c r="B7" s="28"/>
      <c r="C7" s="31" t="s">
        <v>61</v>
      </c>
      <c r="D7" s="29" t="n">
        <v>1150</v>
      </c>
      <c r="E7" s="29"/>
      <c r="F7" s="28"/>
      <c r="G7" s="28"/>
      <c r="H7" s="29"/>
      <c r="I7" s="28"/>
      <c r="J7" s="28"/>
    </row>
    <row r="8" customFormat="false" ht="45" hidden="false" customHeight="false" outlineLevel="0" collapsed="false">
      <c r="A8" s="28" t="s">
        <v>62</v>
      </c>
      <c r="B8" s="28" t="s">
        <v>63</v>
      </c>
      <c r="C8" s="28" t="s">
        <v>64</v>
      </c>
      <c r="D8" s="29" t="n">
        <v>479.9</v>
      </c>
      <c r="E8" s="29" t="n">
        <f aca="false">AVERAGE(D8:D10)</f>
        <v>708.903333333333</v>
      </c>
      <c r="F8" s="28" t="n">
        <v>2</v>
      </c>
      <c r="G8" s="28"/>
      <c r="H8" s="29" t="n">
        <f aca="false">F8*E8</f>
        <v>1417.80666666667</v>
      </c>
      <c r="I8" s="28"/>
      <c r="J8" s="30" t="s">
        <v>65</v>
      </c>
    </row>
    <row r="9" customFormat="false" ht="45" hidden="false" customHeight="false" outlineLevel="0" collapsed="false">
      <c r="A9" s="28"/>
      <c r="B9" s="28"/>
      <c r="C9" s="28" t="s">
        <v>66</v>
      </c>
      <c r="D9" s="29" t="n">
        <v>941.81</v>
      </c>
      <c r="E9" s="29"/>
      <c r="F9" s="28"/>
      <c r="G9" s="28"/>
      <c r="H9" s="29"/>
      <c r="I9" s="28"/>
      <c r="J9" s="28"/>
    </row>
    <row r="10" customFormat="false" ht="45" hidden="false" customHeight="false" outlineLevel="0" collapsed="false">
      <c r="A10" s="28"/>
      <c r="B10" s="28"/>
      <c r="C10" s="28" t="s">
        <v>67</v>
      </c>
      <c r="D10" s="29" t="n">
        <v>705</v>
      </c>
      <c r="E10" s="29"/>
      <c r="F10" s="28"/>
      <c r="G10" s="28"/>
      <c r="H10" s="29"/>
      <c r="I10" s="28"/>
      <c r="J10" s="28"/>
    </row>
    <row r="11" customFormat="false" ht="60" hidden="false" customHeight="false" outlineLevel="0" collapsed="false">
      <c r="A11" s="28" t="s">
        <v>62</v>
      </c>
      <c r="B11" s="28" t="s">
        <v>68</v>
      </c>
      <c r="C11" s="28" t="s">
        <v>69</v>
      </c>
      <c r="D11" s="29" t="n">
        <v>599</v>
      </c>
      <c r="E11" s="29" t="n">
        <f aca="false">AVERAGE(D11:D13)</f>
        <v>986.373333333333</v>
      </c>
      <c r="F11" s="28" t="n">
        <v>1</v>
      </c>
      <c r="G11" s="28"/>
      <c r="H11" s="29" t="n">
        <f aca="false">F11*E11</f>
        <v>986.373333333333</v>
      </c>
      <c r="I11" s="28"/>
      <c r="J11" s="30" t="s">
        <v>70</v>
      </c>
    </row>
    <row r="12" customFormat="false" ht="45" hidden="false" customHeight="false" outlineLevel="0" collapsed="false">
      <c r="A12" s="28"/>
      <c r="B12" s="28"/>
      <c r="C12" s="28" t="s">
        <v>71</v>
      </c>
      <c r="D12" s="29" t="n">
        <v>1161.12</v>
      </c>
      <c r="E12" s="29"/>
      <c r="F12" s="28"/>
      <c r="G12" s="28"/>
      <c r="H12" s="29"/>
      <c r="I12" s="28"/>
      <c r="J12" s="28"/>
    </row>
    <row r="13" customFormat="false" ht="30" hidden="false" customHeight="false" outlineLevel="0" collapsed="false">
      <c r="A13" s="28"/>
      <c r="B13" s="28"/>
      <c r="C13" s="28" t="s">
        <v>72</v>
      </c>
      <c r="D13" s="29" t="n">
        <v>1199</v>
      </c>
      <c r="E13" s="29"/>
      <c r="F13" s="28"/>
      <c r="G13" s="28"/>
      <c r="H13" s="29"/>
      <c r="I13" s="28"/>
      <c r="J13" s="28"/>
    </row>
    <row r="14" customFormat="false" ht="90" hidden="false" customHeight="false" outlineLevel="0" collapsed="false">
      <c r="A14" s="28" t="s">
        <v>98</v>
      </c>
      <c r="B14" s="28" t="s">
        <v>99</v>
      </c>
      <c r="C14" s="28" t="s">
        <v>100</v>
      </c>
      <c r="D14" s="29" t="n">
        <v>12897.78</v>
      </c>
      <c r="E14" s="29" t="n">
        <f aca="false">AVERAGE(D14:D15)</f>
        <v>12897.78</v>
      </c>
      <c r="F14" s="28" t="n">
        <v>1</v>
      </c>
      <c r="G14" s="28"/>
      <c r="H14" s="29" t="n">
        <f aca="false">E14*F14</f>
        <v>12897.78</v>
      </c>
      <c r="I14" s="28"/>
      <c r="J14" s="30" t="s">
        <v>101</v>
      </c>
    </row>
  </sheetData>
  <hyperlinks>
    <hyperlink ref="C2" r:id="rId1" display="https://www.legrant.com.pl/stol-uczniowski-chemiczny-id-166.html"/>
    <hyperlink ref="C3" r:id="rId2" display="https://www.legrant.com.pl/stol-uczniowski-z-blatem-ceramicznym-id-1748.html"/>
    <hyperlink ref="C4" r:id="rId3" display="https://pracowniaszkolna.pl/pl/p/Stol-laboratoryjny-uczniowski/351"/>
    <hyperlink ref="C5" r:id="rId4" display="https://mojebambino.pl/szafki-i-regaly-expo/17416-szafa-expo-z-witryna-2-biala.html"/>
    <hyperlink ref="C6" r:id="rId5" display="https://aktin.pl/szafa-baltyk-l-07012-8575"/>
    <hyperlink ref="C7" r:id="rId6" display="https://www.sklep.wersalin.pl/szafa-na-szklo-i-sprzet-laboratoryjny-przeszklona.html"/>
    <hyperlink ref="C8" r:id="rId7" display="https://mojebambino.pl/szafki-i-regaly-expo/17417-szafa-wysoka-dwudrzwiowa-biala.html"/>
    <hyperlink ref="C10" r:id="rId8" display="https://www.meblobranie.pl/svenbox-vh51-szafa-do-biura-dwudrzwiowa.html"/>
    <hyperlink ref="C11" r:id="rId9" display="https://mojebambino.pl/meble-laboratoryjne/7708-wozek-3-polkowy.html"/>
    <hyperlink ref="C12" r:id="rId10" display="https://www.sklep.fpnnysa.com.pl/pl/p/WOZEK-LABORATORYJNY/2991"/>
    <hyperlink ref="C13" r:id="rId11" display="http://e-laboratoryjne.pl/wozek-laboratoryjny-928040-581.html"/>
    <hyperlink ref="C14" r:id="rId12" display="https://www.sklep.fpnnysa.com.pl/stol-demonstracyjny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L2" activeCellId="0" sqref="L2"/>
    </sheetView>
  </sheetViews>
  <sheetFormatPr defaultColWidth="8.94140625" defaultRowHeight="15" zeroHeight="false" outlineLevelRow="0" outlineLevelCol="0"/>
  <cols>
    <col collapsed="false" customWidth="true" hidden="false" outlineLevel="0" max="1" min="1" style="32" width="26.42"/>
    <col collapsed="false" customWidth="true" hidden="false" outlineLevel="0" max="2" min="2" style="32" width="31.86"/>
    <col collapsed="false" customWidth="true" hidden="false" outlineLevel="0" max="3" min="3" style="32" width="30.86"/>
    <col collapsed="false" customWidth="true" hidden="false" outlineLevel="0" max="4" min="4" style="32" width="16"/>
    <col collapsed="false" customWidth="true" hidden="false" outlineLevel="0" max="5" min="5" style="32" width="18"/>
    <col collapsed="false" customWidth="true" hidden="false" outlineLevel="0" max="7" min="6" style="32" width="10.99"/>
    <col collapsed="false" customWidth="true" hidden="false" outlineLevel="0" max="8" min="8" style="32" width="13.57"/>
    <col collapsed="false" customWidth="true" hidden="true" outlineLevel="0" max="9" min="9" style="32" width="11.57"/>
    <col collapsed="false" customWidth="true" hidden="false" outlineLevel="0" max="10" min="10" style="32" width="83"/>
  </cols>
  <sheetData>
    <row r="1" customFormat="false" ht="90" hidden="false" customHeight="false" outlineLevel="0" collapsed="false">
      <c r="A1" s="28" t="s">
        <v>37</v>
      </c>
      <c r="B1" s="28" t="s">
        <v>38</v>
      </c>
      <c r="C1" s="28" t="s">
        <v>39</v>
      </c>
      <c r="D1" s="29" t="s">
        <v>40</v>
      </c>
      <c r="E1" s="29" t="s">
        <v>41</v>
      </c>
      <c r="F1" s="28" t="s">
        <v>5</v>
      </c>
      <c r="G1" s="28" t="s">
        <v>42</v>
      </c>
      <c r="H1" s="29" t="s">
        <v>9</v>
      </c>
      <c r="I1" s="28" t="s">
        <v>43</v>
      </c>
      <c r="J1" s="28" t="s">
        <v>44</v>
      </c>
    </row>
    <row r="2" customFormat="false" ht="45" hidden="false" customHeight="false" outlineLevel="0" collapsed="false">
      <c r="A2" s="28" t="s">
        <v>62</v>
      </c>
      <c r="B2" s="28" t="s">
        <v>63</v>
      </c>
      <c r="C2" s="28" t="s">
        <v>64</v>
      </c>
      <c r="D2" s="29" t="n">
        <v>479.9</v>
      </c>
      <c r="E2" s="29" t="n">
        <f aca="false">AVERAGE(D2:D4)</f>
        <v>708.903333333333</v>
      </c>
      <c r="F2" s="28" t="n">
        <v>2</v>
      </c>
      <c r="G2" s="28"/>
      <c r="H2" s="29" t="n">
        <f aca="false">F2*E2</f>
        <v>1417.80666666667</v>
      </c>
      <c r="I2" s="28"/>
      <c r="J2" s="28" t="s">
        <v>65</v>
      </c>
    </row>
    <row r="3" customFormat="false" ht="45" hidden="false" customHeight="false" outlineLevel="0" collapsed="false">
      <c r="A3" s="28"/>
      <c r="B3" s="28"/>
      <c r="C3" s="31" t="s">
        <v>66</v>
      </c>
      <c r="D3" s="29" t="n">
        <v>941.81</v>
      </c>
      <c r="E3" s="29"/>
      <c r="F3" s="28"/>
      <c r="G3" s="28"/>
      <c r="H3" s="29"/>
      <c r="I3" s="28"/>
      <c r="J3" s="28"/>
    </row>
    <row r="4" customFormat="false" ht="45" hidden="false" customHeight="false" outlineLevel="0" collapsed="false">
      <c r="A4" s="28"/>
      <c r="B4" s="28"/>
      <c r="C4" s="28" t="s">
        <v>67</v>
      </c>
      <c r="D4" s="29" t="n">
        <v>705</v>
      </c>
      <c r="E4" s="29"/>
      <c r="F4" s="28"/>
      <c r="G4" s="28"/>
      <c r="H4" s="29"/>
      <c r="I4" s="28"/>
      <c r="J4" s="28"/>
    </row>
    <row r="5" customFormat="false" ht="60" hidden="false" customHeight="false" outlineLevel="0" collapsed="false">
      <c r="A5" s="28" t="s">
        <v>62</v>
      </c>
      <c r="B5" s="28" t="s">
        <v>68</v>
      </c>
      <c r="C5" s="28" t="s">
        <v>69</v>
      </c>
      <c r="D5" s="29" t="n">
        <v>599</v>
      </c>
      <c r="E5" s="29" t="n">
        <f aca="false">AVERAGE(D5:D7)</f>
        <v>986.373333333333</v>
      </c>
      <c r="F5" s="28" t="n">
        <v>1</v>
      </c>
      <c r="G5" s="28"/>
      <c r="H5" s="29" t="n">
        <f aca="false">F5*E5</f>
        <v>986.373333333333</v>
      </c>
      <c r="I5" s="28"/>
      <c r="J5" s="28" t="s">
        <v>70</v>
      </c>
    </row>
    <row r="6" customFormat="false" ht="45" hidden="false" customHeight="false" outlineLevel="0" collapsed="false">
      <c r="A6" s="28"/>
      <c r="B6" s="28"/>
      <c r="C6" s="28" t="s">
        <v>71</v>
      </c>
      <c r="D6" s="29" t="n">
        <v>1161.12</v>
      </c>
      <c r="E6" s="29"/>
      <c r="F6" s="28"/>
      <c r="G6" s="28"/>
      <c r="H6" s="29"/>
      <c r="I6" s="28"/>
      <c r="J6" s="28"/>
    </row>
    <row r="7" customFormat="false" ht="30" hidden="false" customHeight="false" outlineLevel="0" collapsed="false">
      <c r="A7" s="28"/>
      <c r="B7" s="28"/>
      <c r="C7" s="28" t="s">
        <v>72</v>
      </c>
      <c r="D7" s="29" t="n">
        <v>1199</v>
      </c>
      <c r="E7" s="29"/>
      <c r="F7" s="28"/>
      <c r="G7" s="28"/>
      <c r="H7" s="29"/>
      <c r="I7" s="28"/>
      <c r="J7" s="28"/>
    </row>
    <row r="8" customFormat="false" ht="45" hidden="false" customHeight="false" outlineLevel="0" collapsed="false">
      <c r="A8" s="28" t="s">
        <v>73</v>
      </c>
      <c r="B8" s="28" t="s">
        <v>74</v>
      </c>
      <c r="C8" s="28" t="s">
        <v>75</v>
      </c>
      <c r="D8" s="29" t="n">
        <v>771.21</v>
      </c>
      <c r="E8" s="29" t="n">
        <f aca="false">AVERAGE(D8:D10)</f>
        <v>847.263333333333</v>
      </c>
      <c r="F8" s="28" t="n">
        <v>10</v>
      </c>
      <c r="G8" s="28"/>
      <c r="H8" s="29" t="n">
        <f aca="false">E8*F8</f>
        <v>8472.63333333333</v>
      </c>
      <c r="I8" s="28"/>
      <c r="J8" s="30" t="s">
        <v>48</v>
      </c>
    </row>
    <row r="9" customFormat="false" ht="60" hidden="false" customHeight="false" outlineLevel="0" collapsed="false">
      <c r="A9" s="28"/>
      <c r="B9" s="28"/>
      <c r="C9" s="28" t="s">
        <v>76</v>
      </c>
      <c r="D9" s="29" t="n">
        <v>671.58</v>
      </c>
      <c r="E9" s="29"/>
      <c r="F9" s="28"/>
      <c r="G9" s="28"/>
      <c r="H9" s="29"/>
      <c r="I9" s="28"/>
      <c r="J9" s="28"/>
    </row>
    <row r="10" customFormat="false" ht="45" hidden="false" customHeight="false" outlineLevel="0" collapsed="false">
      <c r="A10" s="28"/>
      <c r="B10" s="28"/>
      <c r="C10" s="28" t="s">
        <v>50</v>
      </c>
      <c r="D10" s="29" t="n">
        <v>1099</v>
      </c>
      <c r="E10" s="29"/>
      <c r="F10" s="28"/>
      <c r="G10" s="28"/>
      <c r="H10" s="29"/>
      <c r="I10" s="28"/>
      <c r="J10" s="28"/>
    </row>
    <row r="11" customFormat="false" ht="90" hidden="false" customHeight="false" outlineLevel="0" collapsed="false">
      <c r="A11" s="28" t="s">
        <v>77</v>
      </c>
      <c r="B11" s="28" t="s">
        <v>78</v>
      </c>
      <c r="C11" s="28" t="s">
        <v>79</v>
      </c>
      <c r="D11" s="29" t="n">
        <v>1980</v>
      </c>
      <c r="E11" s="29" t="n">
        <f aca="false">AVERAGE(D11:D13)</f>
        <v>1973.53333333333</v>
      </c>
      <c r="F11" s="28" t="n">
        <v>5</v>
      </c>
      <c r="G11" s="28"/>
      <c r="H11" s="29"/>
      <c r="I11" s="28"/>
      <c r="J11" s="30" t="s">
        <v>80</v>
      </c>
    </row>
    <row r="12" customFormat="false" ht="45" hidden="false" customHeight="false" outlineLevel="0" collapsed="false">
      <c r="A12" s="28"/>
      <c r="B12" s="28"/>
      <c r="C12" s="28" t="s">
        <v>81</v>
      </c>
      <c r="D12" s="29" t="n">
        <v>1340.7</v>
      </c>
      <c r="E12" s="29"/>
      <c r="F12" s="28"/>
      <c r="G12" s="28"/>
      <c r="H12" s="29"/>
      <c r="I12" s="28"/>
      <c r="J12" s="28"/>
    </row>
    <row r="13" customFormat="false" ht="75" hidden="false" customHeight="false" outlineLevel="0" collapsed="false">
      <c r="A13" s="28"/>
      <c r="B13" s="28"/>
      <c r="C13" s="28" t="s">
        <v>82</v>
      </c>
      <c r="D13" s="29" t="n">
        <v>2599.9</v>
      </c>
      <c r="E13" s="29"/>
      <c r="F13" s="28"/>
      <c r="G13" s="28"/>
      <c r="H13" s="29"/>
      <c r="I13" s="28"/>
      <c r="J13" s="28"/>
    </row>
    <row r="14" customFormat="false" ht="60" hidden="false" customHeight="false" outlineLevel="0" collapsed="false">
      <c r="A14" s="28" t="s">
        <v>73</v>
      </c>
      <c r="B14" s="28" t="s">
        <v>83</v>
      </c>
      <c r="C14" s="28" t="s">
        <v>84</v>
      </c>
      <c r="D14" s="29" t="n">
        <v>5146</v>
      </c>
      <c r="E14" s="29" t="n">
        <f aca="false">AVERAGE(D14:D16)</f>
        <v>3477.92333333333</v>
      </c>
      <c r="F14" s="28" t="n">
        <v>1</v>
      </c>
      <c r="G14" s="28"/>
      <c r="H14" s="29" t="n">
        <f aca="false">E14*F14</f>
        <v>3477.92333333333</v>
      </c>
      <c r="I14" s="28"/>
      <c r="J14" s="30" t="s">
        <v>85</v>
      </c>
    </row>
    <row r="15" customFormat="false" ht="45" hidden="false" customHeight="false" outlineLevel="0" collapsed="false">
      <c r="A15" s="28"/>
      <c r="B15" s="28"/>
      <c r="C15" s="28" t="s">
        <v>86</v>
      </c>
      <c r="D15" s="29" t="n">
        <v>3073.77</v>
      </c>
      <c r="E15" s="29"/>
      <c r="F15" s="28"/>
      <c r="G15" s="28"/>
      <c r="H15" s="29"/>
      <c r="I15" s="28"/>
      <c r="J15" s="28"/>
    </row>
    <row r="16" customFormat="false" ht="45" hidden="false" customHeight="false" outlineLevel="0" collapsed="false">
      <c r="A16" s="28"/>
      <c r="B16" s="28"/>
      <c r="C16" s="28" t="s">
        <v>87</v>
      </c>
      <c r="D16" s="29" t="n">
        <v>2214</v>
      </c>
      <c r="E16" s="29"/>
      <c r="F16" s="28"/>
      <c r="G16" s="28"/>
      <c r="H16" s="29"/>
      <c r="I16" s="28"/>
      <c r="J16" s="28"/>
    </row>
    <row r="17" customFormat="false" ht="165" hidden="false" customHeight="false" outlineLevel="0" collapsed="false">
      <c r="A17" s="28" t="s">
        <v>73</v>
      </c>
      <c r="B17" s="28" t="s">
        <v>88</v>
      </c>
      <c r="C17" s="28" t="s">
        <v>89</v>
      </c>
      <c r="D17" s="29" t="n">
        <v>1743</v>
      </c>
      <c r="E17" s="29" t="n">
        <f aca="false">AVERAGE(D17:D19)</f>
        <v>1784.92333333333</v>
      </c>
      <c r="F17" s="28" t="n">
        <v>2</v>
      </c>
      <c r="G17" s="28"/>
      <c r="H17" s="29" t="n">
        <f aca="false">F17*E17</f>
        <v>3569.84666666667</v>
      </c>
      <c r="I17" s="28"/>
      <c r="J17" s="30" t="s">
        <v>90</v>
      </c>
    </row>
    <row r="18" customFormat="false" ht="30" hidden="false" customHeight="false" outlineLevel="0" collapsed="false">
      <c r="A18" s="28"/>
      <c r="B18" s="28"/>
      <c r="C18" s="28" t="s">
        <v>91</v>
      </c>
      <c r="D18" s="29" t="n">
        <v>1867.63</v>
      </c>
      <c r="E18" s="29"/>
      <c r="F18" s="28"/>
      <c r="G18" s="28"/>
      <c r="H18" s="29"/>
      <c r="I18" s="28"/>
      <c r="J18" s="28"/>
    </row>
    <row r="19" customFormat="false" ht="30" hidden="false" customHeight="false" outlineLevel="0" collapsed="false">
      <c r="A19" s="28"/>
      <c r="B19" s="28"/>
      <c r="C19" s="28" t="s">
        <v>92</v>
      </c>
      <c r="D19" s="29" t="n">
        <v>1744.14</v>
      </c>
      <c r="E19" s="29"/>
      <c r="F19" s="28"/>
      <c r="G19" s="28"/>
      <c r="H19" s="29"/>
      <c r="I19" s="28"/>
      <c r="J19" s="28"/>
    </row>
    <row r="20" customFormat="false" ht="360" hidden="false" customHeight="false" outlineLevel="0" collapsed="false">
      <c r="A20" s="28" t="s">
        <v>73</v>
      </c>
      <c r="B20" s="28" t="s">
        <v>93</v>
      </c>
      <c r="C20" s="28" t="s">
        <v>94</v>
      </c>
      <c r="D20" s="29" t="n">
        <v>12799</v>
      </c>
      <c r="E20" s="29" t="n">
        <f aca="false">AVERAGE(D20:D22)</f>
        <v>10617.3433333333</v>
      </c>
      <c r="F20" s="28" t="n">
        <v>1</v>
      </c>
      <c r="G20" s="28"/>
      <c r="H20" s="29" t="n">
        <f aca="false">F20*E20</f>
        <v>10617.3433333333</v>
      </c>
      <c r="I20" s="28"/>
      <c r="J20" s="28" t="s">
        <v>95</v>
      </c>
    </row>
    <row r="21" customFormat="false" ht="75" hidden="false" customHeight="false" outlineLevel="0" collapsed="false">
      <c r="A21" s="28"/>
      <c r="B21" s="28"/>
      <c r="C21" s="28" t="s">
        <v>96</v>
      </c>
      <c r="D21" s="29" t="n">
        <v>9999</v>
      </c>
      <c r="E21" s="29"/>
      <c r="F21" s="28"/>
      <c r="G21" s="28"/>
      <c r="H21" s="29"/>
      <c r="I21" s="28"/>
      <c r="J21" s="28"/>
    </row>
    <row r="22" customFormat="false" ht="45" hidden="false" customHeight="false" outlineLevel="0" collapsed="false">
      <c r="A22" s="28"/>
      <c r="B22" s="28"/>
      <c r="C22" s="28" t="s">
        <v>97</v>
      </c>
      <c r="D22" s="29" t="n">
        <v>9054.03</v>
      </c>
      <c r="E22" s="29"/>
      <c r="F22" s="28"/>
      <c r="G22" s="28"/>
      <c r="H22" s="29"/>
      <c r="I22" s="28"/>
      <c r="J22" s="28"/>
    </row>
  </sheetData>
  <hyperlinks>
    <hyperlink ref="C2" r:id="rId1" display="https://mojebambino.pl/szafki-i-regaly-expo/17417-szafa-wysoka-dwudrzwiowa-biala.html"/>
    <hyperlink ref="C3" r:id="rId2" display="https://bartnikowskimeble.pl/pl/p/Szafa-z-nadstawka-255h-x-80-x-38-cm-SSWNSDX-Z1/1039"/>
    <hyperlink ref="C4" r:id="rId3" display="https://www.meblobranie.pl/svenbox-vh51-szafa-do-biura-dwudrzwiowa.html"/>
    <hyperlink ref="C5" r:id="rId4" display="https://mojebambino.pl/meble-laboratoryjne/7708-wozek-3-polkowy.html"/>
    <hyperlink ref="C6" r:id="rId5" display="https://www.sklep.fpnnysa.com.pl/pl/p/WOZEK-LABORATORYJNY/2991"/>
    <hyperlink ref="C7" r:id="rId6" display="http://e-laboratoryjne.pl/wozek-laboratoryjny-928040-581.html"/>
    <hyperlink ref="C14" r:id="rId7" display="https://www.sklep.wersalin.pl/stol-demonstracyjny-chemiczny-2100x600x900.html"/>
    <hyperlink ref="C15" r:id="rId8" display="https://www.legrant.com.pl/stol-demonstracyjny-do-pracowni-chemicznej-id-163.html#"/>
    <hyperlink ref="C16" r:id="rId9" display="https://aktin.pl/stolik-laboratoryjny-jednokomorowy-10517"/>
    <hyperlink ref="C17" r:id="rId10" display="http://www.sklep.wersalin.pl/szafa-na-odczynniki-180-chemiczne-szafa-chemiczna.html"/>
    <hyperlink ref="C18" r:id="rId11" display="https://grafitmeble.pl/glowna/609-szafa-ch-180.html"/>
    <hyperlink ref="C19" r:id="rId12" display="http://www.legrant.com.pl/szafa-na-odczynniki-180-id-169.html"/>
    <hyperlink ref="C20" r:id="rId13" display="https://www.interdesk.pl/pl/p/Dygestorium-laboratoryjne-szkolneedukacyjne-DCSz-120/169258"/>
    <hyperlink ref="C21" r:id="rId14" display="https://edumax.com.pl/product-pol-4532-Dygestorium-demonstracyjne-przeszklone-z-wentylatorem-wersja-standard.html"/>
    <hyperlink ref="C22" r:id="rId15" display="https://www.sklep.fpnnysa.com.pl/dygestorium-wyciag-chemiczna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B17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B4" activeCellId="0" sqref="B4"/>
    </sheetView>
  </sheetViews>
  <sheetFormatPr defaultColWidth="8.94140625" defaultRowHeight="15" zeroHeight="false" outlineLevelRow="0" outlineLevelCol="0"/>
  <cols>
    <col collapsed="false" customWidth="true" hidden="false" outlineLevel="0" max="1" min="1" style="0" width="31.86"/>
    <col collapsed="false" customWidth="true" hidden="false" outlineLevel="0" max="2" min="2" style="0" width="73.57"/>
  </cols>
  <sheetData>
    <row r="3" customFormat="false" ht="15" hidden="false" customHeight="false" outlineLevel="0" collapsed="false">
      <c r="B3" s="0" t="s">
        <v>106</v>
      </c>
    </row>
    <row r="4" customFormat="false" ht="15" hidden="false" customHeight="false" outlineLevel="0" collapsed="false">
      <c r="B4" s="0" t="s">
        <v>107</v>
      </c>
    </row>
    <row r="5" customFormat="false" ht="15" hidden="false" customHeight="false" outlineLevel="0" collapsed="false">
      <c r="B5" s="0" t="s">
        <v>108</v>
      </c>
    </row>
    <row r="10" customFormat="false" ht="15" hidden="false" customHeight="false" outlineLevel="0" collapsed="false">
      <c r="B10" s="0" t="s">
        <v>79</v>
      </c>
    </row>
    <row r="14" customFormat="false" ht="15" hidden="false" customHeight="false" outlineLevel="0" collapsed="false">
      <c r="A14" s="0" t="s">
        <v>109</v>
      </c>
    </row>
    <row r="15" customFormat="false" ht="15" hidden="false" customHeight="false" outlineLevel="0" collapsed="false">
      <c r="A15" s="0" t="s">
        <v>110</v>
      </c>
      <c r="B15" s="0" t="s">
        <v>111</v>
      </c>
    </row>
    <row r="16" customFormat="false" ht="15" hidden="false" customHeight="false" outlineLevel="0" collapsed="false">
      <c r="A16" s="0" t="s">
        <v>112</v>
      </c>
    </row>
    <row r="17" customFormat="false" ht="15" hidden="false" customHeight="false" outlineLevel="0" collapsed="false">
      <c r="A17" s="0" t="s">
        <v>113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1"/>
  <sheetViews>
    <sheetView showFormulas="false" showGridLines="true" showRowColHeaders="true" showZeros="true" rightToLeft="false" tabSelected="false" showOutlineSymbols="true" defaultGridColor="true" view="normal" topLeftCell="A5" colorId="64" zoomScale="130" zoomScaleNormal="130" zoomScalePageLayoutView="100" workbookViewId="0">
      <selection pane="topLeft" activeCell="H3" activeCellId="0" sqref="H3"/>
    </sheetView>
  </sheetViews>
  <sheetFormatPr defaultColWidth="8.94140625" defaultRowHeight="15" zeroHeight="false" outlineLevelRow="0" outlineLevelCol="0"/>
  <cols>
    <col collapsed="false" customWidth="true" hidden="false" outlineLevel="0" max="2" min="2" style="0" width="16.71"/>
    <col collapsed="false" customWidth="true" hidden="false" outlineLevel="0" max="3" min="3" style="0" width="20.3"/>
    <col collapsed="false" customWidth="true" hidden="false" outlineLevel="0" max="4" min="4" style="0" width="49.29"/>
    <col collapsed="false" customWidth="true" hidden="false" outlineLevel="0" max="5" min="5" style="0" width="12.42"/>
    <col collapsed="false" customWidth="true" hidden="false" outlineLevel="0" max="6" min="6" style="0" width="17"/>
    <col collapsed="false" customWidth="true" hidden="false" outlineLevel="0" max="7" min="7" style="0" width="11.99"/>
    <col collapsed="false" customWidth="true" hidden="false" outlineLevel="0" max="8" min="8" style="0" width="12.42"/>
    <col collapsed="false" customWidth="true" hidden="false" outlineLevel="0" max="9" min="9" style="0" width="15.57"/>
    <col collapsed="false" customWidth="true" hidden="false" outlineLevel="0" max="10" min="10" style="0" width="69"/>
    <col collapsed="false" customWidth="true" hidden="false" outlineLevel="0" max="11" min="11" style="0" width="35.71"/>
  </cols>
  <sheetData>
    <row r="1" customFormat="false" ht="21" hidden="false" customHeight="true" outlineLevel="0" collapsed="false">
      <c r="A1" s="33" t="s">
        <v>114</v>
      </c>
      <c r="B1" s="33"/>
      <c r="C1" s="33"/>
      <c r="D1" s="33"/>
      <c r="E1" s="33"/>
      <c r="F1" s="33"/>
      <c r="G1" s="33"/>
      <c r="H1" s="33"/>
      <c r="I1" s="33"/>
      <c r="J1" s="33"/>
    </row>
    <row r="2" customFormat="false" ht="15" hidden="false" customHeight="false" outlineLevel="0" collapsed="false">
      <c r="A2" s="0" t="s">
        <v>2</v>
      </c>
      <c r="B2" s="0" t="s">
        <v>37</v>
      </c>
      <c r="C2" s="0" t="s">
        <v>38</v>
      </c>
      <c r="D2" s="0" t="s">
        <v>39</v>
      </c>
      <c r="E2" s="0" t="s">
        <v>40</v>
      </c>
      <c r="F2" s="0" t="s">
        <v>41</v>
      </c>
      <c r="G2" s="0" t="s">
        <v>5</v>
      </c>
      <c r="H2" s="0" t="s">
        <v>42</v>
      </c>
      <c r="I2" s="0" t="s">
        <v>9</v>
      </c>
      <c r="J2" s="0" t="s">
        <v>44</v>
      </c>
      <c r="K2" s="0" t="s">
        <v>115</v>
      </c>
    </row>
    <row r="3" customFormat="false" ht="30" hidden="false" customHeight="true" outlineLevel="0" collapsed="false">
      <c r="A3" s="34" t="n">
        <v>1</v>
      </c>
      <c r="B3" s="34" t="s">
        <v>116</v>
      </c>
      <c r="C3" s="34" t="s">
        <v>117</v>
      </c>
      <c r="D3" s="0" t="s">
        <v>118</v>
      </c>
      <c r="E3" s="0" t="n">
        <v>99</v>
      </c>
      <c r="F3" s="34" t="n">
        <f aca="false">SUM(E3:E5)/2</f>
        <v>159.45</v>
      </c>
      <c r="G3" s="34" t="n">
        <v>156</v>
      </c>
      <c r="H3" s="34"/>
      <c r="I3" s="34" t="n">
        <f aca="false">F3*G3</f>
        <v>24874.2</v>
      </c>
      <c r="J3" s="35" t="s">
        <v>119</v>
      </c>
      <c r="K3" s="34"/>
    </row>
    <row r="4" customFormat="false" ht="15" hidden="false" customHeight="false" outlineLevel="0" collapsed="false">
      <c r="A4" s="34"/>
      <c r="B4" s="34"/>
      <c r="C4" s="34"/>
      <c r="D4" s="0" t="s">
        <v>120</v>
      </c>
      <c r="E4" s="0" t="n">
        <v>219.9</v>
      </c>
      <c r="F4" s="34"/>
      <c r="G4" s="34"/>
      <c r="H4" s="34"/>
      <c r="I4" s="34"/>
      <c r="K4" s="34"/>
    </row>
    <row r="5" customFormat="false" ht="147.75" hidden="false" customHeight="true" outlineLevel="0" collapsed="false">
      <c r="A5" s="34"/>
      <c r="B5" s="34"/>
      <c r="C5" s="34"/>
      <c r="F5" s="34"/>
      <c r="G5" s="34"/>
      <c r="H5" s="34"/>
      <c r="I5" s="34"/>
      <c r="K5" s="34"/>
    </row>
    <row r="6" customFormat="false" ht="53.25" hidden="false" customHeight="true" outlineLevel="0" collapsed="false">
      <c r="A6" s="34" t="n">
        <v>2</v>
      </c>
      <c r="B6" s="34" t="s">
        <v>121</v>
      </c>
      <c r="C6" s="34" t="s">
        <v>122</v>
      </c>
      <c r="D6" s="0" t="s">
        <v>123</v>
      </c>
      <c r="E6" s="0" t="n">
        <v>379.9</v>
      </c>
      <c r="F6" s="34" t="n">
        <f aca="false">SUM(E6:E8)/3</f>
        <v>275.966666666667</v>
      </c>
      <c r="G6" s="34" t="n">
        <f aca="false">374</f>
        <v>374</v>
      </c>
      <c r="H6" s="34"/>
      <c r="I6" s="34" t="n">
        <f aca="false">F6*G6</f>
        <v>103211.533333333</v>
      </c>
      <c r="J6" s="36" t="s">
        <v>124</v>
      </c>
      <c r="K6" s="34"/>
    </row>
    <row r="7" customFormat="false" ht="15" hidden="false" customHeight="true" outlineLevel="0" collapsed="false">
      <c r="A7" s="34"/>
      <c r="B7" s="34"/>
      <c r="C7" s="34"/>
      <c r="D7" s="0" t="s">
        <v>125</v>
      </c>
      <c r="E7" s="0" t="n">
        <v>179</v>
      </c>
      <c r="F7" s="34"/>
      <c r="G7" s="34"/>
      <c r="H7" s="34"/>
      <c r="I7" s="34"/>
      <c r="K7" s="34"/>
    </row>
    <row r="8" customFormat="false" ht="127.5" hidden="false" customHeight="true" outlineLevel="0" collapsed="false">
      <c r="A8" s="34"/>
      <c r="B8" s="34"/>
      <c r="C8" s="34"/>
      <c r="D8" s="0" t="s">
        <v>126</v>
      </c>
      <c r="E8" s="0" t="n">
        <v>269</v>
      </c>
      <c r="F8" s="34"/>
      <c r="G8" s="34"/>
      <c r="H8" s="34"/>
      <c r="I8" s="34"/>
      <c r="K8" s="34"/>
    </row>
    <row r="9" customFormat="false" ht="64.5" hidden="false" customHeight="true" outlineLevel="0" collapsed="false">
      <c r="A9" s="34" t="n">
        <v>3</v>
      </c>
      <c r="B9" s="34" t="s">
        <v>127</v>
      </c>
      <c r="C9" s="34" t="s">
        <v>128</v>
      </c>
      <c r="D9" s="0" t="s">
        <v>129</v>
      </c>
      <c r="E9" s="0" t="n">
        <v>279.9</v>
      </c>
      <c r="F9" s="34" t="n">
        <f aca="false">SUM(E9:E11)/3</f>
        <v>259.3</v>
      </c>
      <c r="G9" s="34" t="n">
        <f aca="false">1092+20</f>
        <v>1112</v>
      </c>
      <c r="H9" s="34"/>
      <c r="I9" s="34" t="n">
        <f aca="false">F9*G9</f>
        <v>288341.6</v>
      </c>
      <c r="J9" s="35" t="s">
        <v>130</v>
      </c>
      <c r="K9" s="34"/>
    </row>
    <row r="10" customFormat="false" ht="97.5" hidden="false" customHeight="true" outlineLevel="0" collapsed="false">
      <c r="A10" s="34"/>
      <c r="B10" s="34"/>
      <c r="C10" s="34"/>
      <c r="D10" s="0" t="s">
        <v>131</v>
      </c>
      <c r="E10" s="0" t="n">
        <v>179</v>
      </c>
      <c r="F10" s="34"/>
      <c r="G10" s="34"/>
      <c r="H10" s="34"/>
      <c r="I10" s="34"/>
      <c r="K10" s="34"/>
    </row>
    <row r="11" customFormat="false" ht="57.75" hidden="false" customHeight="true" outlineLevel="0" collapsed="false">
      <c r="A11" s="34"/>
      <c r="B11" s="34"/>
      <c r="C11" s="34"/>
      <c r="D11" s="0" t="s">
        <v>132</v>
      </c>
      <c r="E11" s="0" t="n">
        <v>319</v>
      </c>
      <c r="F11" s="34"/>
      <c r="G11" s="34"/>
      <c r="H11" s="34"/>
      <c r="I11" s="34"/>
      <c r="K11" s="34"/>
    </row>
    <row r="12" customFormat="false" ht="43.5" hidden="false" customHeight="true" outlineLevel="0" collapsed="false">
      <c r="A12" s="34" t="n">
        <v>4</v>
      </c>
      <c r="B12" s="34" t="s">
        <v>133</v>
      </c>
      <c r="C12" s="34" t="s">
        <v>134</v>
      </c>
      <c r="D12" s="0" t="s">
        <v>135</v>
      </c>
      <c r="E12" s="0" t="n">
        <v>89.9</v>
      </c>
      <c r="F12" s="34"/>
      <c r="G12" s="34" t="n">
        <v>28</v>
      </c>
      <c r="H12" s="34"/>
      <c r="I12" s="34"/>
      <c r="J12" s="0" t="s">
        <v>136</v>
      </c>
      <c r="K12" s="34"/>
    </row>
    <row r="13" customFormat="false" ht="42.75" hidden="false" customHeight="true" outlineLevel="0" collapsed="false">
      <c r="A13" s="34"/>
      <c r="B13" s="34"/>
      <c r="C13" s="34"/>
      <c r="D13" s="0" t="s">
        <v>137</v>
      </c>
      <c r="E13" s="0" t="n">
        <v>119</v>
      </c>
      <c r="F13" s="34"/>
      <c r="G13" s="34"/>
      <c r="H13" s="34"/>
      <c r="I13" s="34"/>
      <c r="K13" s="34"/>
    </row>
    <row r="14" customFormat="false" ht="81" hidden="false" customHeight="true" outlineLevel="0" collapsed="false">
      <c r="A14" s="34"/>
      <c r="B14" s="34"/>
      <c r="C14" s="34"/>
      <c r="F14" s="34"/>
      <c r="G14" s="34"/>
      <c r="H14" s="34"/>
      <c r="I14" s="34"/>
      <c r="K14" s="34"/>
    </row>
    <row r="15" customFormat="false" ht="30" hidden="false" customHeight="true" outlineLevel="0" collapsed="false">
      <c r="A15" s="34" t="n">
        <v>5</v>
      </c>
      <c r="B15" s="34" t="s">
        <v>138</v>
      </c>
      <c r="C15" s="34" t="s">
        <v>139</v>
      </c>
      <c r="D15" s="0" t="s">
        <v>140</v>
      </c>
      <c r="E15" s="0" t="n">
        <v>362</v>
      </c>
      <c r="F15" s="34" t="n">
        <f aca="false">SUM(E15:E17)/3</f>
        <v>363.643333333333</v>
      </c>
      <c r="G15" s="34" t="n">
        <f aca="false">60+4</f>
        <v>64</v>
      </c>
      <c r="H15" s="34"/>
      <c r="I15" s="34" t="n">
        <f aca="false">F15*G15</f>
        <v>23273.1733333333</v>
      </c>
      <c r="J15" s="0" t="s">
        <v>141</v>
      </c>
      <c r="K15" s="34"/>
    </row>
    <row r="16" customFormat="false" ht="60.75" hidden="false" customHeight="true" outlineLevel="0" collapsed="false">
      <c r="A16" s="34"/>
      <c r="B16" s="34"/>
      <c r="C16" s="34"/>
      <c r="D16" s="0" t="s">
        <v>142</v>
      </c>
      <c r="E16" s="0" t="n">
        <v>380.93</v>
      </c>
      <c r="F16" s="34"/>
      <c r="G16" s="34"/>
      <c r="H16" s="34"/>
      <c r="I16" s="34"/>
      <c r="K16" s="34"/>
    </row>
    <row r="17" customFormat="false" ht="102" hidden="false" customHeight="true" outlineLevel="0" collapsed="false">
      <c r="A17" s="34"/>
      <c r="B17" s="34"/>
      <c r="C17" s="34"/>
      <c r="D17" s="0" t="s">
        <v>143</v>
      </c>
      <c r="E17" s="0" t="n">
        <v>348</v>
      </c>
      <c r="F17" s="34"/>
      <c r="G17" s="34"/>
      <c r="H17" s="34"/>
      <c r="I17" s="34"/>
      <c r="K17" s="34"/>
    </row>
    <row r="18" customFormat="false" ht="15" hidden="false" customHeight="true" outlineLevel="0" collapsed="false">
      <c r="A18" s="34" t="n">
        <v>6</v>
      </c>
      <c r="B18" s="34" t="s">
        <v>144</v>
      </c>
      <c r="C18" s="34" t="s">
        <v>145</v>
      </c>
      <c r="D18" s="0" t="s">
        <v>146</v>
      </c>
      <c r="E18" s="0" t="n">
        <v>399</v>
      </c>
      <c r="F18" s="34" t="n">
        <f aca="false">SUM(E18:E20)/3</f>
        <v>369</v>
      </c>
      <c r="G18" s="34" t="n">
        <f aca="false">148</f>
        <v>148</v>
      </c>
      <c r="H18" s="34"/>
      <c r="I18" s="34" t="n">
        <f aca="false">F18*G18</f>
        <v>54612</v>
      </c>
      <c r="J18" s="0" t="s">
        <v>147</v>
      </c>
      <c r="K18" s="34"/>
    </row>
    <row r="19" customFormat="false" ht="15" hidden="false" customHeight="false" outlineLevel="0" collapsed="false">
      <c r="A19" s="34"/>
      <c r="B19" s="34"/>
      <c r="C19" s="34"/>
      <c r="D19" s="0" t="s">
        <v>148</v>
      </c>
      <c r="E19" s="0" t="n">
        <v>443</v>
      </c>
      <c r="F19" s="34"/>
      <c r="G19" s="34"/>
      <c r="H19" s="34"/>
      <c r="I19" s="34"/>
      <c r="K19" s="34"/>
    </row>
    <row r="20" customFormat="false" ht="93.75" hidden="false" customHeight="true" outlineLevel="0" collapsed="false">
      <c r="A20" s="34"/>
      <c r="B20" s="34"/>
      <c r="C20" s="34"/>
      <c r="D20" s="0" t="s">
        <v>149</v>
      </c>
      <c r="E20" s="0" t="n">
        <v>265</v>
      </c>
      <c r="F20" s="34"/>
      <c r="G20" s="34"/>
      <c r="H20" s="34"/>
      <c r="I20" s="34"/>
      <c r="K20" s="34"/>
    </row>
    <row r="21" customFormat="false" ht="203.25" hidden="false" customHeight="true" outlineLevel="0" collapsed="false">
      <c r="A21" s="34" t="n">
        <v>7</v>
      </c>
      <c r="B21" s="34" t="s">
        <v>150</v>
      </c>
      <c r="C21" s="34" t="s">
        <v>151</v>
      </c>
      <c r="D21" s="0" t="s">
        <v>152</v>
      </c>
      <c r="E21" s="0" t="n">
        <v>469</v>
      </c>
      <c r="F21" s="34" t="n">
        <f aca="false">SUM(E21:E23)/3</f>
        <v>377.666666666667</v>
      </c>
      <c r="G21" s="34" t="n">
        <v>88</v>
      </c>
      <c r="H21" s="34"/>
      <c r="I21" s="34" t="n">
        <f aca="false">F21*G21</f>
        <v>33234.6666666667</v>
      </c>
      <c r="J21" s="0" t="s">
        <v>153</v>
      </c>
      <c r="K21" s="34"/>
    </row>
    <row r="22" customFormat="false" ht="15" hidden="false" customHeight="true" outlineLevel="0" collapsed="false">
      <c r="A22" s="34"/>
      <c r="B22" s="34"/>
      <c r="C22" s="34"/>
      <c r="D22" s="0" t="s">
        <v>154</v>
      </c>
      <c r="E22" s="0" t="n">
        <v>285</v>
      </c>
      <c r="F22" s="34"/>
      <c r="G22" s="34"/>
      <c r="H22" s="34"/>
      <c r="I22" s="34"/>
      <c r="K22" s="34"/>
    </row>
    <row r="23" customFormat="false" ht="121.5" hidden="false" customHeight="true" outlineLevel="0" collapsed="false">
      <c r="A23" s="34"/>
      <c r="B23" s="34"/>
      <c r="C23" s="34"/>
      <c r="D23" s="0" t="s">
        <v>155</v>
      </c>
      <c r="E23" s="0" t="n">
        <v>379</v>
      </c>
      <c r="F23" s="34"/>
      <c r="G23" s="34"/>
      <c r="H23" s="34"/>
      <c r="I23" s="34"/>
      <c r="K23" s="34"/>
    </row>
    <row r="24" customFormat="false" ht="109.5" hidden="false" customHeight="true" outlineLevel="0" collapsed="false">
      <c r="A24" s="34" t="n">
        <v>8</v>
      </c>
      <c r="B24" s="34" t="s">
        <v>156</v>
      </c>
      <c r="C24" s="34" t="s">
        <v>157</v>
      </c>
      <c r="D24" s="0" t="s">
        <v>158</v>
      </c>
      <c r="E24" s="0" t="n">
        <v>625</v>
      </c>
      <c r="F24" s="34" t="n">
        <f aca="false">SUM(E24:E26)/3</f>
        <v>746.893333333333</v>
      </c>
      <c r="G24" s="34" t="n">
        <v>16</v>
      </c>
      <c r="H24" s="34"/>
      <c r="I24" s="34" t="n">
        <f aca="false">F24*G24</f>
        <v>11950.2933333333</v>
      </c>
      <c r="J24" s="0" t="s">
        <v>159</v>
      </c>
      <c r="K24" s="34"/>
    </row>
    <row r="25" customFormat="false" ht="15" hidden="false" customHeight="false" outlineLevel="0" collapsed="false">
      <c r="A25" s="34"/>
      <c r="B25" s="34"/>
      <c r="C25" s="34"/>
      <c r="D25" s="0" t="s">
        <v>160</v>
      </c>
      <c r="E25" s="0" t="n">
        <v>715.78</v>
      </c>
      <c r="F25" s="34"/>
      <c r="G25" s="34"/>
      <c r="H25" s="34"/>
      <c r="I25" s="34"/>
      <c r="K25" s="34"/>
    </row>
    <row r="26" customFormat="false" ht="63.75" hidden="false" customHeight="true" outlineLevel="0" collapsed="false">
      <c r="A26" s="34"/>
      <c r="B26" s="34"/>
      <c r="C26" s="34"/>
      <c r="D26" s="0" t="s">
        <v>161</v>
      </c>
      <c r="E26" s="0" t="n">
        <v>899.9</v>
      </c>
      <c r="F26" s="34"/>
      <c r="G26" s="34"/>
      <c r="H26" s="34"/>
      <c r="I26" s="34"/>
      <c r="K26" s="34"/>
    </row>
    <row r="27" customFormat="false" ht="30" hidden="false" customHeight="true" outlineLevel="0" collapsed="false">
      <c r="A27" s="34" t="n">
        <v>9</v>
      </c>
      <c r="B27" s="34" t="s">
        <v>162</v>
      </c>
      <c r="C27" s="34" t="s">
        <v>163</v>
      </c>
      <c r="D27" s="0" t="s">
        <v>164</v>
      </c>
      <c r="E27" s="0" t="n">
        <v>1326</v>
      </c>
      <c r="F27" s="34" t="n">
        <f aca="false">SUM(E27:E29)/3</f>
        <v>1188.66666666667</v>
      </c>
      <c r="G27" s="34" t="n">
        <v>3</v>
      </c>
      <c r="H27" s="34"/>
      <c r="I27" s="34" t="n">
        <f aca="false">G27*F27</f>
        <v>3566</v>
      </c>
      <c r="J27" s="0" t="s">
        <v>165</v>
      </c>
      <c r="K27" s="34"/>
    </row>
    <row r="28" customFormat="false" ht="15" hidden="false" customHeight="false" outlineLevel="0" collapsed="false">
      <c r="A28" s="34"/>
      <c r="B28" s="34"/>
      <c r="C28" s="34"/>
      <c r="D28" s="0" t="s">
        <v>166</v>
      </c>
      <c r="E28" s="0" t="n">
        <v>1275</v>
      </c>
      <c r="F28" s="34"/>
      <c r="G28" s="34"/>
      <c r="H28" s="34"/>
      <c r="I28" s="34"/>
      <c r="K28" s="34"/>
    </row>
    <row r="29" customFormat="false" ht="183.75" hidden="false" customHeight="true" outlineLevel="0" collapsed="false">
      <c r="A29" s="34"/>
      <c r="B29" s="34"/>
      <c r="C29" s="34"/>
      <c r="D29" s="0" t="s">
        <v>167</v>
      </c>
      <c r="E29" s="0" t="n">
        <v>965</v>
      </c>
      <c r="F29" s="34"/>
      <c r="G29" s="34"/>
      <c r="H29" s="34"/>
      <c r="I29" s="34"/>
      <c r="K29" s="34"/>
    </row>
    <row r="30" customFormat="false" ht="15" hidden="false" customHeight="false" outlineLevel="0" collapsed="false">
      <c r="H30" s="0" t="s">
        <v>168</v>
      </c>
      <c r="I30" s="0" t="n">
        <f aca="false">SUM(I3:I29)</f>
        <v>543063.466666667</v>
      </c>
    </row>
    <row r="31" customFormat="false" ht="15" hidden="false" customHeight="false" outlineLevel="0" collapsed="false">
      <c r="H31" s="0" t="s">
        <v>169</v>
      </c>
      <c r="I31" s="0" t="n">
        <f aca="false">I30/1.23</f>
        <v>441515.013550136</v>
      </c>
    </row>
  </sheetData>
  <mergeCells count="73">
    <mergeCell ref="A1:J1"/>
    <mergeCell ref="A3:A5"/>
    <mergeCell ref="B3:B5"/>
    <mergeCell ref="C3:C5"/>
    <mergeCell ref="F3:F5"/>
    <mergeCell ref="G3:G5"/>
    <mergeCell ref="H3:H5"/>
    <mergeCell ref="I3:I5"/>
    <mergeCell ref="K3:K5"/>
    <mergeCell ref="A6:A8"/>
    <mergeCell ref="B6:B8"/>
    <mergeCell ref="C6:C8"/>
    <mergeCell ref="F6:F8"/>
    <mergeCell ref="G6:G8"/>
    <mergeCell ref="H6:H8"/>
    <mergeCell ref="I6:I8"/>
    <mergeCell ref="K6:K8"/>
    <mergeCell ref="A9:A11"/>
    <mergeCell ref="B9:B11"/>
    <mergeCell ref="C9:C11"/>
    <mergeCell ref="F9:F11"/>
    <mergeCell ref="G9:G11"/>
    <mergeCell ref="H9:H11"/>
    <mergeCell ref="I9:I11"/>
    <mergeCell ref="K9:K11"/>
    <mergeCell ref="A12:A14"/>
    <mergeCell ref="B12:B14"/>
    <mergeCell ref="C12:C14"/>
    <mergeCell ref="F12:F14"/>
    <mergeCell ref="G12:G14"/>
    <mergeCell ref="H12:H14"/>
    <mergeCell ref="I12:I14"/>
    <mergeCell ref="K12:K14"/>
    <mergeCell ref="A15:A17"/>
    <mergeCell ref="B15:B17"/>
    <mergeCell ref="C15:C17"/>
    <mergeCell ref="F15:F17"/>
    <mergeCell ref="G15:G17"/>
    <mergeCell ref="H15:H17"/>
    <mergeCell ref="I15:I17"/>
    <mergeCell ref="K15:K17"/>
    <mergeCell ref="A18:A20"/>
    <mergeCell ref="B18:B20"/>
    <mergeCell ref="C18:C20"/>
    <mergeCell ref="F18:F20"/>
    <mergeCell ref="G18:G20"/>
    <mergeCell ref="H18:H20"/>
    <mergeCell ref="I18:I20"/>
    <mergeCell ref="K18:K20"/>
    <mergeCell ref="A21:A23"/>
    <mergeCell ref="B21:B23"/>
    <mergeCell ref="C21:C23"/>
    <mergeCell ref="F21:F23"/>
    <mergeCell ref="G21:G23"/>
    <mergeCell ref="H21:H23"/>
    <mergeCell ref="I21:I23"/>
    <mergeCell ref="K21:K23"/>
    <mergeCell ref="A24:A26"/>
    <mergeCell ref="B24:B26"/>
    <mergeCell ref="C24:C26"/>
    <mergeCell ref="F24:F26"/>
    <mergeCell ref="G24:G26"/>
    <mergeCell ref="H24:H26"/>
    <mergeCell ref="I24:I26"/>
    <mergeCell ref="K24:K26"/>
    <mergeCell ref="A27:A29"/>
    <mergeCell ref="B27:B29"/>
    <mergeCell ref="C27:C29"/>
    <mergeCell ref="F27:F29"/>
    <mergeCell ref="G27:G29"/>
    <mergeCell ref="H27:H29"/>
    <mergeCell ref="I27:I29"/>
    <mergeCell ref="K27:K29"/>
  </mergeCells>
  <hyperlinks>
    <hyperlink ref="D3" r:id="rId1" display="https://dobrekrzeslo.pl/pl/p/Krzeslo-szkolne-Classic/39"/>
    <hyperlink ref="D6" r:id="rId2" location="/4-rozmiar-4_wzrost_od_133_do_159_cm/26-kolor-szary" display="https://mojebambino.pl/krzesla-z-metalowym-stelazem-bez-regulacji/11604-236-krzeslo-flexi-plus.html#/4-rozmiar-4_wzrost_od_133_do_159_cm/26-kolor-szary"/>
    <hyperlink ref="D8" r:id="rId3" display="https://habapolska.pl/szkola-podstawowa/wyposazenie-sal-meble/krzesla-szkolne/6349/krzeslo-powietrzne-kiboo-na-plozach-wys.-siedziska-38-cm"/>
    <hyperlink ref="D9" r:id="rId4" location="/28-rozmiar-5_wzrost_od_146_do_1765_cm/45-kolor-bordowy" display="https://mojebambino.pl/krzesla-z-metalowym-stelazem-bez-regulacji/11599-167-krzeslo-zawieszane-colores.html#/28-rozmiar-5_wzrost_od_146_do_1765_cm/45-kolor-bordowy"/>
    <hyperlink ref="D10" r:id="rId5" display="https://dobrekrzeslo.pl/pl/c/C-line/26/1/full?_ga=2.194807397.958926119.1587569747-1788253192.1587569747"/>
    <hyperlink ref="D11" r:id="rId6" display="https://habapolska.pl/szkola-podstawowa/wyposazenie-sal-meble/krzesla-szkolne/6350/krzeslo-powietrzne-kiboo-na-plozach-wys.-siedziska-43-cm"/>
    <hyperlink ref="D13" r:id="rId7" display="https://www.stylowaszkola.pl/taboret-filip-wysoki"/>
    <hyperlink ref="D15" r:id="rId8" display="https://www.centrumkrzesel.pl/krzeslo-bingo-wood/3628/p"/>
    <hyperlink ref="D16" r:id="rId9" display="https://www.formyuzytkowe.pl/profim-krzeslo-ligo-k-11-h"/>
    <hyperlink ref="D17" r:id="rId10" display="https://kupmeble.pl/produkt/krzeslo-sklejkowe-joanna-s40"/>
    <hyperlink ref="D18" r:id="rId11" display="https://modnekrzesla.pl/fotel-prestige-skid-halmar"/>
    <hyperlink ref="D19" r:id="rId12" display="https://meble-mirat.pl/krzeslo-biurowe-universe-b,id19887.html?gclid=Cj0KCQjws_r0BRCwARIsAMxfDRijl4VFWeI_58XLwf9ohNR7jDu3vgjYMTMxeI65K1cAxRvynaWTlNsaAoKkEALw_wcB"/>
    <hyperlink ref="D24" r:id="rId13" display="https://kupkrzeslo.pl/pl/p/FOTEL-MIRAGE-STEEL02-CHROME-SKORA-DWOINA-PROMOCJA/826?gclid=CjwKCAjw-YT1BRAFEiwAd2WRtnp99n6T814qa-hVzLT6vFzrlX9ywCP5ZYeqhxZJxkX3d3iFSUQd3xoClmgQAvD_BwE"/>
    <hyperlink ref="D25" r:id="rId14" display="https://mojekrzesla.pl/fotel-zenit-steel04.html?gclid=CjwKCAjwnIr1BRAWEiwA6GpwNd6T47quzDqBnkuGQiABO-9kITxrZEm2nh9bxElnKSL94Xz1t6xuPhoCFGcQAvD_BwE"/>
    <hyperlink ref="D27" r:id="rId15" display="https://www.centrumkrzesel.pl/fotel-nova-steel/3519/p"/>
    <hyperlink ref="D28" r:id="rId16" display="http://www.bam.rybnik.pl/fotel-biurowy-formula-steel-04-chrome-z-mechanizmem-multiblock,22717,p"/>
    <hyperlink ref="D29" r:id="rId17" display="https://kupkrzeslo.pl/pl/p/Fotel-NEXUS-SN2/313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295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2018-02-02T13:30:08Z</dcterms:created>
  <dc:creator>Magdalena Zamiejska</dc:creator>
  <dc:description/>
  <dc:language>pl-PL</dc:language>
  <cp:lastModifiedBy/>
  <dcterms:modified xsi:type="dcterms:W3CDTF">2020-06-08T08:53:53Z</dcterms:modified>
  <cp:revision>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