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ferta" sheetId="1" r:id="rId1"/>
  </sheets>
  <definedNames>
    <definedName name="_xlnm._FilterDatabase" localSheetId="0" hidden="1">'Oferta'!$A$5:$P$279</definedName>
  </definedNames>
  <calcPr fullCalcOnLoad="1" fullPrecision="0"/>
</workbook>
</file>

<file path=xl/sharedStrings.xml><?xml version="1.0" encoding="utf-8"?>
<sst xmlns="http://schemas.openxmlformats.org/spreadsheetml/2006/main" count="844" uniqueCount="563">
  <si>
    <t>Wykaz wyposażenia technologicznego zaplecza gastronomicznego w zespole pływalni przy Al. Zygmuntowskich w Lublinie</t>
  </si>
  <si>
    <t>Cena sprzedaży</t>
  </si>
  <si>
    <t xml:space="preserve">L.p. </t>
  </si>
  <si>
    <t>Ilość</t>
  </si>
  <si>
    <t>Nazwa wyposażenia</t>
  </si>
  <si>
    <t>Oferowany model</t>
  </si>
  <si>
    <t>Producent/ Dostawca</t>
  </si>
  <si>
    <t>Wymiary</t>
  </si>
  <si>
    <t>Zasilanie elektr. (V/kW)</t>
  </si>
  <si>
    <t>Cena 
sprzedaży netto
PLN</t>
  </si>
  <si>
    <t>Wartość 
sprzedaży netto
PLN</t>
  </si>
  <si>
    <t>Opis wyposażenia</t>
  </si>
  <si>
    <t>Dł.</t>
  </si>
  <si>
    <t>Szer.</t>
  </si>
  <si>
    <t>Wys.</t>
  </si>
  <si>
    <t>Woda</t>
  </si>
  <si>
    <t>Odpływ</t>
  </si>
  <si>
    <t>[ V ]</t>
  </si>
  <si>
    <t>[ kW ]</t>
  </si>
  <si>
    <t>z,c,z.-uzd</t>
  </si>
  <si>
    <t>mm</t>
  </si>
  <si>
    <t>POZIOM 0</t>
  </si>
  <si>
    <t>POM. NA SPRZĘT PORZĄDKOWY</t>
  </si>
  <si>
    <t>1.1</t>
  </si>
  <si>
    <t>Zlew porządkowy</t>
  </si>
  <si>
    <r>
      <t xml:space="preserve">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500 mm. Zagłębienie płyty wykonane jest 30 mm od boków (w zależności od typu płyty) i 50 mm od czoła. Wyrób wyposażony w bolec ekwipotencjalny do wyrównania potencjałów. W płytach nie stosuje 
się na wypełnienia materiałów chłonących wilgoć, nawet jeśli są przed 
tym  zabezpieczone. Komory zlewozmywakowe wyposażone w 
standardzie w syfony z sitkiem nierdzewnym. Komora zlewozmywaka 
z uchylnym rusztem. </t>
    </r>
    <r>
      <rPr>
        <b/>
        <sz val="8"/>
        <rFont val="Tahoma"/>
        <family val="2"/>
      </rPr>
      <t>Wymiary komory 500x500x250mm.</t>
    </r>
  </si>
  <si>
    <t>z,c</t>
  </si>
  <si>
    <t>DN50</t>
  </si>
  <si>
    <t>1.1a</t>
  </si>
  <si>
    <t>bateria sztorcowa z wyciąganą wylewką*</t>
  </si>
  <si>
    <t>Bateria zlewozmywakowa z wyciąganą wylewką ½”, dwustopniowy zawór, długość wyciąganej wylewki: 550 mm, głowica ceramiczna, podłączenie elastycznymi przewodami, wysięg 210 mm</t>
  </si>
  <si>
    <t>1.2</t>
  </si>
  <si>
    <t>Regał magazynowy</t>
  </si>
  <si>
    <t>Wykonanie ze stali chromowanej. Mocowanie półek z regulowaną wysokością. Regały wyposażone w 4 słupki, 4 półki oraz zatrzaski do mocowania półek. Maksymalne obciążenie 1 półki: 200 kg</t>
  </si>
  <si>
    <t>POKÓJ PERSONELU KOBIET</t>
  </si>
  <si>
    <t>2.1</t>
  </si>
  <si>
    <t>Szafka szatniowa, dwudzielna z wysuwaną ławką</t>
  </si>
  <si>
    <t>Jednodrzwiowa szafa ubraniowa. Wieniec dolny z blachy ocynkowanej. Komora szafy podzielona na dwa przedziały, umożliwiające oddzielne umieszczenie odzieży ochronnej i ubrań codziennych. Komora wyposażona w drążek na odzież, wieszak na odzież, haczyk na ręcznik, lusterko oraz górną półkę. Drzwi z blachy 0,8 mm. Pozostałe elementy szafy wykonane z blachy 0,6 mm. Zamek na kluczyk ryglujący drzwi w trzech punktach. Podstawa wysuwana, z siedziskiem z lakierowanych listew drewnianych. Stelaż podstawy wykonany z profili zamkniętych o przekroju czworokątnym. Stopki z regulatorem wysokości.</t>
  </si>
  <si>
    <t>490/745</t>
  </si>
  <si>
    <t>1800/2205</t>
  </si>
  <si>
    <t>POKÓJ PERSONELU MĘŻCZYZN</t>
  </si>
  <si>
    <t>3.1</t>
  </si>
  <si>
    <t>CENTRALNA ZMYWALNIA TAC, NACZYŃ, WÓZKÓW</t>
  </si>
  <si>
    <t>4.1</t>
  </si>
  <si>
    <t>Stół sortowniczy, swobodny przesuw koszy (stół z poz. 4.2)</t>
  </si>
  <si>
    <t>Wykonanie z blach, rur, kształtowników i profili nierdzewnych szlifowanych (ziarno 240) wg AISI 304. Konstrukcja wyrobu spawano – zgrzewana. Płyta wierzchnia wykonana z blachy o grubości minimum 1,5 mm, usztywniana elementami metalowymi ze stali nierdzewnej. Kształt usztywnień uniemożliwia zaleganie zanieczyszczeń a ich umiejscowienie zapewnia dostęp do czyszczenia.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900 mm. Wytrzymałość płyty wierzchniej na obciążenia statyczne w płaszczyźnie poziomej wynosi 150 kg/m2. Wyrób wyposażony w bolec ekwipotencjalny do wyrównania potencjałów. W płytach zabrania się stosowania na wypełnienia materiałów chłonących wilgoć, nawet jeśli są przed tym zabezpieczone. Płyta robocza z obniżoną częścią o szerokości 510 
mm zapewnia prawidłowy przesuw koszy do zmywarek o wym. 
500x500 mm. Stół wyposażony w kołnierz ochronny z blachy o 
wysokości 200 mm. Szkielet stołu wyposażony we wsporniki na 
kosze. Płyta zakończona specjalnym zaczepem do współpracy ze 
zmywarką.</t>
  </si>
  <si>
    <t>4.2</t>
  </si>
  <si>
    <t>Stół załadowczy prosty ze zlewem 1-komorowym (zlew pionowo 400x500), odmiana lewa, z możliwością wstawienia zmywarki poz. 4.3 kompatybilny ze stołem 4.1 i 4.4 (swobodny przesuw koszy), z otworem pod baterię 1-kolumnową</t>
  </si>
  <si>
    <t>Wykonanie z blach, rur, kształtowników i profili nierdzewnych szlifowanych (ziarno 240) wg AISI 304. Konstrukcja wyrobu spawano – zgrzewana. Płyta wierzchnia wykonana z blachy o grubości minimum 1,5 mm, usztywniana elementami metalowymi ze stali nierdzewnej. Kształt usztywnień uniemożliwia zaleganie zanieczyszczeń a ich umiejscowienie zapewnia dostęp do czyszczenia. Komora pionowo o wym.: 400x500 mm. Dno komory wyprofilowane w taki sposób, aby zapewnić całkowite odprowadzenie wody. Otwór spustowy wykonany w górnym narożniku dna komory. Komora zlewozmywakowa wyposażona w syfon z sitkiem nierdzewnym.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900 mm. Wytrzymałość płyty wierzchniej na obciążenia statyczne w płaszczyźnie poziomej wynosi 
150 kg/m2. Wyrób wyposażony w bolec ekwipotencjalny do 
wyrównania potencjałów. W płytach zabrania się stosowania na 
wypełnienia materiałów chłonących wilgoć, nawet jeśli są przed tym 
zabezpieczone. Płyta robocza z obniżoną częścią o szerokości 510 mm 
zapewnia prawidłowy przesuw koszy do zmywarek o wym. 500x500 
mm. Stół wyposażony w kołnierz ochronny z blachy o wysokości 
200 mm. Szkielet stołu wyposażony we wsporniki na kosze.</t>
  </si>
  <si>
    <t>4.3</t>
  </si>
  <si>
    <t>Zmywarka uniwersalna*</t>
  </si>
  <si>
    <t xml:space="preserve">Zmywarka uniwersalna przystosowana do mycia talerzy obiadowych, naczyń, tac oraz przyborów kuchennych, obudowa oraz ramiona myjące wykonane ze stali nierdzewnej, w pełni zautomatyzowany proces mycia, izolacja termiczna i akustyczna, wyłącznik zabezpieczający przed włączeniem przy otwartych drzwiach, odpływ grawitacyjny, czytelny panel sterowania, płukanie ciepłą lub zimną wodą, głęboko osadzony zbiornik wody. Wymiary kosza: 500x500 mm, maksymalna wysokość mytych szklanek: 320 mm, maksymalna średnica talerzy: 345 mm, wydajność: 30 koszy/h, cykl mycia: 120 s., pojemność zbiornika na wodę: 29 l., zużycie wody: 3 l./cykl. Wyposażenie: system dozujący środki płuczące, kosz do talerzy - 1 szt., kosz płaski do szklanek – 1 szt., koszyczek do sztućców – 1 szt. </t>
  </si>
  <si>
    <t>z</t>
  </si>
  <si>
    <t>4.4</t>
  </si>
  <si>
    <t>Stół załadowczy prosty kompatybilny ze stołem 4.2 (swobodny przesuw koszy)</t>
  </si>
  <si>
    <t>Wykonanie z blach, rur, kształtowników i profili nierdzewnych szlifowanych (ziarno 240) wg AISI 304. Konstrukcja wyrobu spawano – zgrzewana. Płyta wierzchnia wykonana z blachy o grubości minimum 1,5 mm, usztywniana elementami metalowymi ze stali nierdzewnej. Kształt usztywnień uniemożliwia zaleganie zanieczyszczeń a ich umiejscowienie zapewnia dostęp do czyszczenia.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900 mm. Wytrzymałość płyty wierzchniej na obciążenia statyczne w płaszczyźnie poziomej wynosi 150 kg/m2. Wyrób wyposażony w bolec ekwipotencjalny do wyrównania potencjałów. W płytach zabrania się stosowania na wypełnienia materiałów chłonących wilgoć, nawet jeśli są przed tym zabezpieczone. Płyta robocza z obniżoną częścią o szerokości 510 mm 
zapewnia prawidłowy przesuw koszy do zmywarek o wym. 500x500 
mm. Stół wyposażony w kołnierz ochronny z blachy o wysokości 
200 mm. Szkielet stołu wyposażony we wsporniki na kosze. Płyta 
zakończona specjalnym zaczepem do współpracy ze zmywarką.</t>
  </si>
  <si>
    <t>4.5</t>
  </si>
  <si>
    <t>Bateria prysznicowa jednokolumnowa z wylewką</t>
  </si>
  <si>
    <t>Bateria prysznicowa z wylewką, stojąca, jednokolumnowa</t>
  </si>
  <si>
    <t>z-uzd</t>
  </si>
  <si>
    <t>4.6</t>
  </si>
  <si>
    <t>Zmywarka kapturowa*</t>
  </si>
  <si>
    <t>Wykonanie ze stali nierdzewnej AISI304, przystosowana do mycia talerzy, naczyń kuchennych, tac, garnków itp., w pełni zautomatyzowany proces mycia i płukania, stop/start po otwarciu/zamknięciu kaptura, odpływ grawitacyjny, osobne ramiona mycia i płukania, dwa cykle mycia (50 i 120 s.), wbudowana pompa wspomagająca płukanie, podwójny filtr komory myjącej + filtr pompy, termometr komory i bojlera, głęboko tłoczona komora myjąca, łatwo wyjmowany wspornik kosza, możliwość instalacji zmywarki w rogu pomieszczenia, łatwy dostęp do wnętrza urządzenia umożliwiający serwisowanie. Wymiary kosza: 500 x 500 mm, maksymalna średnica talerza: 410 mm, możliwość mycia pojemników GN1/1, wydajność 30 koszy/h, zużycie wody: 2,8 l./cykl. Wyposażenie: system dozujący środki płuczące, kosz do talerzy - 2 szt., kosz płaski do szklanek – 1 szt., koszyczek do sztućców – 1 szt.</t>
  </si>
  <si>
    <t>1470/1880</t>
  </si>
  <si>
    <t>4.6a</t>
  </si>
  <si>
    <t>zmiękczacz wody automatyczny*</t>
  </si>
  <si>
    <t>Zmiękczacz automatyczny zapewniający skuteczną ochronę przed osadami kamienia, ilość uzdatnionej wody w trakcie regeneracji: 1500 l./h, natężenie przepływu nom/max: 0-20/75 l./min., ciśnienie robocze: 1,5-6,0 bar, średnica przyłącza 3/4", temperatura maksymalna wody: 40 °C, zbiornik soli: 20 kg, zużycie soli 0,7 kg.</t>
  </si>
  <si>
    <t>4.7</t>
  </si>
  <si>
    <t>Okap kondensacyjny*</t>
  </si>
  <si>
    <t>Okap przeznaczony jest do usuwania wykroplonej na ściankach okapu pary wodnej wytwarzanej przez zmywarki, kotły warzelne oraz inne urządzenia kuchenne nie wytwarzające tłuszczu. Konstrukcja ze stali nierdzewnej. Obudowa wykonana z blachy o grubości 1 mm jako korpus zgrzewano-spawany lub nitowany. Okap posiada system rynienek ociekowych oraz króciec spustowy zaopatrzony w zawór kulowy 1/2" do odprowadzenia zanieczyszczeń. Okap jedno-segmentowy. Okap musi posiadać odlewane uchwyty do montażu zawiesi znajdujących się w obrysie okapu, co umożliwia montowanie maskownic zabudowy kanałów (przestrzeni nad okapem) w każdym momencie eksploatacji okapu. Wyposażenie: króćce podłączeniowe wyciągowe śr. 315 mm, przegrody boczne, zawiesia montażowe.</t>
  </si>
  <si>
    <t>4.7a</t>
  </si>
  <si>
    <t>Blenda za okapem</t>
  </si>
  <si>
    <t>Wykonanie ze stali nierdzewnej AISI304.</t>
  </si>
  <si>
    <t>~145</t>
  </si>
  <si>
    <t>4.8</t>
  </si>
  <si>
    <t>Stół wyładowczy (ze wspornikami na kosze)</t>
  </si>
  <si>
    <t>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Szkielet: nośniki wykonane z profili kwadratowych (40x40x1,25), łączniki górne szkieletu wykonane w formie ceowym (aby ułatwić czyszczenie) z blachy o grubości min. 1,5 mm i wysokości 100 mm zapewniającym podwyższenie sztywności konstrukcji. Szkielet wyposażony w nogi regulowane z możliwością regulacji w zakresie ±15 mm od wymiaru bazowego 900 mm. Wytrzymałość płyty wierzchniej na obciążenia statyczne w płaszczyźnie poziomej 150 kg/m2. Wytrzymałość szkieletu na obciążenia statyczne w płaszczyźnie pionowej 250 kg/m2. Wyrób wyposażony w bolec ekwipotencjalny do wyrównania potencjałów. W płytach nie stosuje się na wypełnienia materiałów chłonących wilgoć, nawet jeśli są przed tym zabezpieczone. Płyta robocza z obniżoną częścią o szerokości 510 mm 
zapewnia prawidłowy przesuw koszy do zmywarek o wym. 500x500 
mm. Szkielet stołu wyposażony we wspornik na kosze. Płyta 
zakończona specjalnym zaczepem do współpracy ze zmywarką.</t>
  </si>
  <si>
    <t>4.9</t>
  </si>
  <si>
    <t>Szafa magazynowa z 2 drzwiami suwane, przelotowa</t>
  </si>
  <si>
    <t>Wykonanie ze stali nierdzewnej AISI 304. Konstrukcja z blachy z grubości min. 1,0 mm. Sufit nakładany. Stała usztywniana przegroda środkowa i 2 półki przestawne. Możliwość zmiany na obiekcie nóg z regulowaną wysokością na zespoły jezdne. Światło pomiędzy półką dolną, a posadzką zgodne z DIN18865. Elementy nośne zaczepów półek wykonane w formie listew nierdzewnych i montowane w sposób uniemożliwiający zaleganie nieczystości - demontowalne. Zabrania się wykonywania otworów nośnych zaczepów w elementach konstrukcyjnych szaf oraz osadzania półek na bolcach montowanych na stałe. 2 półki wyjmowane z możliwością regulacji w zakresie 300 mm, co 12,5 mm. Drzwi suwane zawieszone na łożyskowanej rolce w prowadnicy nierdzewnej, wyposażone w elastyczny odbojnik – amortyzator zabezpieczający przed zasuwaniem się drzwi za siebie. Zatrzask magnetyczny i zawiasy drzwiowe zamontowane tak, aby nie zabierały światła technologicznego wnętrza szafki po otwarciu drzwi. Ergonomiczny uchwyt drzwiowy –  profil chwytowy wyprofilowany z poszycia zewnętrznego o szerokości 60 mm. Wyrób wyposażony w bolec ekwipotencjalny do wyrównania 
potencjałów. Regulacja wysokości w zakresie ± 15 mm. Wersja 
przelotowa.</t>
  </si>
  <si>
    <t>4.9a</t>
  </si>
  <si>
    <t>4.10</t>
  </si>
  <si>
    <t>Wózek na kosze</t>
  </si>
  <si>
    <t>Wykonanie ze stali nierdzewnej AISI 304. Podstawa wykonana z blachy o gr. 2 mm. Platforma przystosowana do transportu koszy o wymiarach 500x500 mm. Wózek wyposażony w 4 koła o Ø 125 mm, w tym dwa z hamulcem.</t>
  </si>
  <si>
    <t>4.11</t>
  </si>
  <si>
    <t>Wózek do transportu talerzy w kasetkach*</t>
  </si>
  <si>
    <t>Wykonanie ze stali nierdzewnej AISI 304. Wózek przeznaczony do przechowywania i łatwego transportu talerzy umieszczonych w kasetkach. Wózek wyposażony w 4 koła z łożyskami, w tym dwa z hamulcem. Bezpieczeństwo wózka zapewniają odbojniki dyskowe umieszczone nad kołami. Odległość między półkami wynosi 380 mm, całkowita wysokość (z umieszczonymi na wózku kasetkami) wynosi około 1050 mm. W wózku można umieścić 8 kasetek z talerzami o maksymalnej średnicy 320 mm.</t>
  </si>
  <si>
    <t>4.12</t>
  </si>
  <si>
    <t>Regał mobilny na tace 12 szt. tac o wym. 325x530 mm*</t>
  </si>
  <si>
    <t>Wózek przystosowany do transportu tac o wym. 325x530 mm. Rama wykonana z profilu 25x25x1,5 mm. Rama boczna gięta z jednego profilu (jeden odcinek). Nie dopuszcza się elementów spawanych z kilku fragmentów. Pojemność: 12 szt. tac o wymiarze 325x530 mm. Regał wyposażony w 4 koła skrętne o Ø 125 mm, w tym dwa z hamulcem.</t>
  </si>
  <si>
    <t>BAR SAŁATKOWY</t>
  </si>
  <si>
    <t>MYCIE WARZYW LIŚCIASTYCH</t>
  </si>
  <si>
    <t>5.1</t>
  </si>
  <si>
    <t>Szafa chłodnicza*</t>
  </si>
  <si>
    <r>
      <t xml:space="preserve">Wykonanie lakierowane. Wentylowane chłodzenie. Sterownik elektroniczny. Automatyczne rozmrażanie. Zamek drzwi. Łatwo wymienna uszczelka drzwi. Ekologiczny czynnik chłodniczy. 4 przestawne ruszty. Poj.: 350 l. Zakres temperatury od +2 do +8 </t>
    </r>
    <r>
      <rPr>
        <sz val="8"/>
        <rFont val="Arial"/>
        <family val="2"/>
      </rPr>
      <t>˚</t>
    </r>
    <r>
      <rPr>
        <sz val="8"/>
        <rFont val="Tahoma"/>
        <family val="2"/>
      </rPr>
      <t>C.</t>
    </r>
  </si>
  <si>
    <t>5.2</t>
  </si>
  <si>
    <t>Stół szkieletowy ze zlewem 1-komorowym, z otworem pod baterię 1-kolumnową, z miejscem na pojemnik na odpadki z poz. 5.3, rant z tyłu</t>
  </si>
  <si>
    <t>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Komora wykonana technologią tłoczenia o wym.: 500x400x250 mm.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850 mm.</t>
  </si>
  <si>
    <t>Wytrzymałość płyty wierzchniej na obciążenia statyczne w płaszczyźnie poziomej 150 kg/m2. Wytrzymałość szkieletu na obciążenia statyczne w płaszczyźnie pionowej 250 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nie stosuje się na wypełnienia materiałów chłonących wilgoć, nawet jeśli są przed tym zabezpieczone. Komory zlewozmywakowe wyposażone w standardzie w syfony z sitkiem nierdzewnym.</t>
  </si>
  <si>
    <t>5.2a</t>
  </si>
  <si>
    <t>bateria sztorcowa*</t>
  </si>
  <si>
    <t>Bateria stojąca, jednokolumnowa, wylewka 250 mm. Bateria wyposażona w wężyk przyłączeniowy o dł. 800 mm.</t>
  </si>
  <si>
    <t>5.3</t>
  </si>
  <si>
    <t>Pojemnik na odpadki*</t>
  </si>
  <si>
    <t>Wykonanie ze stali nierdzewnej AISI 304. Pojemnik wyposażony jest w pedał nożny do otwierania pokrywy. Połączenie ściany bocznej (walca) z dnem wykonane po łuku, co umożliwia łatwe czyszczenie wnętrza bez użycia skrobaków niszczących powierzchnie wewnętrzne wyrobów; nie dopuszcza się połączenia innego niż po łuku. Połączenie walca z dennicą wyspawane (nie dopuszcza się połączeń lutowanych, klejonych czy innych). Pojemność 50 l.</t>
  </si>
  <si>
    <t>Ø380</t>
  </si>
  <si>
    <t>ZAPLECZE</t>
  </si>
  <si>
    <t>5.4</t>
  </si>
  <si>
    <t>Umywalka</t>
  </si>
  <si>
    <t>Wykonanie stal nierdzewna AISI304, komora tłoczona, głębokość komory 110 mm, umywalka wyposażona w maskownicę, rant tylny 50 mm, otwór pod baterię 1-kolumnową.</t>
  </si>
  <si>
    <t>5.4a</t>
  </si>
  <si>
    <t>Bateria stojąca, jednokolumnowa, wylewka 200 mm. Bateria wyposażona w wężyk przyłączeniowy o dł. 800 mm.</t>
  </si>
  <si>
    <t>5.5</t>
  </si>
  <si>
    <t>Stół ze zlewem 2 komorowym, odmiana centralna, z otworem pod baterię 1-kolumnową</t>
  </si>
  <si>
    <t xml:space="preserve">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Komory wykonane technologią tłoczenia o wym.: 400x400x250 mm.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850 mm. </t>
  </si>
  <si>
    <t>5.5a</t>
  </si>
  <si>
    <t>5.6</t>
  </si>
  <si>
    <t>Stół z półką pełną, rant z tyłu</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</si>
  <si>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 mm i wysokości 100 mm zapewniającym podwyższenie sztywności konstrukcji. Szkielet wyposażony w nogi regulowane z możliwością regulacji w zakresie ±15 mm od wymiaru bazowego 850 mm. Szkielet wyposażony w półkę pełną spawaną do szkieletu, wyposażoną 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t>
  </si>
  <si>
    <t>5.7</t>
  </si>
  <si>
    <t>Stół chłodniczy przystosowany do poj. GN1/1, agregat na dole, 2 x moduł z drzwiami S/S*</t>
  </si>
  <si>
    <t>Urządzenie musi być wykonane ze stali nierdzewnej. Płyta wierzchnia o gr. 40 mm, wykonana z blachy o grubości min. 0,8 mm (wygłuszona i wzmocniona od spodu materiałem nie chłonącym wilgoci). Wymuszony system obiegu powietrza. Sterowanie cyfrowe z wyświetlaczem temperatury. Bezobsługowe usuwanie skroplin powstających w czasie rozmrażania (odparowanie). Automatyczne i ręczne rozmrażanie chłodnicy grzałką. Izolacja poliuretanowa 50 mm. Magnetyczna, demontowana uszczelka drzwi. Możliwość demontowania nośników prowadnic GN. Przystosowany do GN1/1. Ekologiczny czynnik chłodniczy. Zagłębione dno komory chłodzonej. Regulacja wysokości zawieszenia prowadnic GN (półek). Przystosowany do pracy w temp. otoczenia +32°C. Temperatura wnętrza: +2 ÷ +10°C. Pojemnośc 200 l. Ilość drzwi: 2. Wyposażenie standardowe: 1 ruszt metalowy, plastyfikowany GN1/1 na każdą komorę z drzwiami, 2 komplety prowadnic na każdą komorę z drzwiami.</t>
  </si>
  <si>
    <t>5.8</t>
  </si>
  <si>
    <t>Półka wisząca podwójna</t>
  </si>
  <si>
    <t xml:space="preserve">Materiał użyty do konstrukcji to blacha, szlifowane (ziarno 240) wg AISI 304. Konstrukcja wyrobów spawano - zgrzewana. Wykonane z blachy o gr. minimum 1,5 mm. Spoiny oraz zgrzewny oczyszczone metodą mechaniczną lub elektromechaniczną. Konstrukcja umożliwiająca regulację wysokości mocowania półek co 50 mm. System mocowania w komplecie. </t>
  </si>
  <si>
    <t>5.9</t>
  </si>
  <si>
    <t>5.10</t>
  </si>
  <si>
    <t>5.11</t>
  </si>
  <si>
    <t>Krajalnica*</t>
  </si>
  <si>
    <t>Krajalnica ręczna z nożem pochyłym. Wszystkie części krajalnicy wykonane są z anodyzowanego stopu aluminium i magnezu, stali nierdzewnej i tworzyw sztucznych dopuszczonych do kontaktu z żywnością. Nóż ze stali chromowo-węglowej. Cicha praca. Stół podawczy, ostrzałka, i pokrywę noża można zdemontować w celu oczyszczenia. Możliwość blokowania docisku produktu w dwóch położeniach. Gumowana podstawa zapewniająca lepszą przyczepność do podłoża i mniejszą ilość zabrudzeń pod urządzeniem. Metalowe bolce w docisku zapewniają lepsze podtrzymanie krojonego produktu. Wydajność krojenia: przekrój okrągły: 160 mm, średnica noża: 250 mm, grubość plastra: 0-13 mm.</t>
  </si>
  <si>
    <t>5.12</t>
  </si>
  <si>
    <t>Podstawa do szatkownicy z poz. 5.13*</t>
  </si>
  <si>
    <t>Wykonanie ze stali nierdzewnej AISI 304. Przystosowana do zawieszenia pojemnika GN1/1.</t>
  </si>
  <si>
    <t>5.13</t>
  </si>
  <si>
    <t>Szatkownica*</t>
  </si>
  <si>
    <t>Umożliwia przygotowywanie od 50 do 800 porcji dziennie. Pojemność podajnika ma wynosić 4 l. Krojenie w plastry, w kostkę, szatkowanie, ucieranie i/lub krojenie w paski owoców, warzyw, suchego pieczywa, sera, orzechów, pieczarek, itp. Cylindryczny podajnik, który można otworzyć w celu szybkiego i łatwego podawania produktów obiema rękami. Automatyczna funkcja uruchomienia/zatrzymania, zapewniająca szybkie i bezpieczne podawanie produktów. Podłużna przystawka do ciągłego cięcia ogórków, pora, itp. Wyjątkowa mocna dźwignia dociskowa umożliwiająca łatwe przetwarzanie nawet większych produktów oraz produktów wymagających nacisku przy podawaniu. Dzięki zastosowaniu pochyłej konstrukcji podajnik i dźwignia dociskowa znajdują się na wygodnej wysokości, zapewniając ergonomiczną pozycję w trakcie obsługi urządzenia. Obudowa urządzenia i podajnik wykonane są z metalu. Uchwyt dźwigni dociskowej w kształcie pętli dookoła cylindrycznego podajnika pozwalający na wygodne i ergonomiczne operowanie obiema rękami. Uchwyt z tyłu urządzenia i uchwyt przy wylocie ułatwiają przenoszenie. Jedna 
prędkość. Wydajność: do 8 kg/min. Szatkownica wyposażona w 
komplet 6 tarcz:  plastry 3 mm, słupki 2x6 mm, wiórki 3 mm, tarcza do 
dokładnego rozdrabniania (bardzo drobna), zestaw do kostek: tarcza 
tnąca 10 mm + kratka 10x10 mm.</t>
  </si>
  <si>
    <t>5.14</t>
  </si>
  <si>
    <t>Szafa magazynowa z 2 drzwiami skrzydłowymi, nieprzelotowa, mocowana do ściany</t>
  </si>
  <si>
    <t>Wykonanie ze stali nierdzewnej AISI 304. Konstrukcja z blachy z grubości min. 1,0 mm. Sufit nakładany. Stała usztywniana przegroda środkowa i 2 półki przestawne. Możliwość zmiany na obiekcie nóg z regulowaną wysokością na zespoły jezdne. Światło pomiędzy półką dolną, a posadzką zgodne z DIN18865. Elementy nośne zaczepów półek wykonane w formie listew nierdzewnych i montowane w sposób uniemożliwiający zaleganie nieczystości - demontowalne. Zabrania się wykonywania otworów nośnych zaczepów w elementach konstrukcyjnych szaf oraz osadzania półek na bolcach montowanych na stałe. 2 półki wyjmowane z możliwością regulacji w zakresie 300 mm, co 12,5 mm. Drzwi zawiasowe nakładane na korpus. Otwarcie drzwi na kąt 90° umożliwia korzystanie z całego światła technologicznego szafki. Możliwość otwierania drzwi zawiasowych na kąt 190°. Zatrzask magnetyczny i zawiasy drzwiowe zamontowane tak, aby nie zabierały światła technologicznego wnętrza szafki po otwarciu drzwi. Ergonomiczny uchwyt drzwiowy –  profil chwytowy wyprofilowany z poszycia zewnętrznego o szerokości 60 mm. Wyrób wyposażony w bolec ekwipotencjalny 
do wyrównania potencjałów. Regulacja wysokości w zakresie ± 15 mm.</t>
  </si>
  <si>
    <t>5.15</t>
  </si>
  <si>
    <t>Umywalka na szafce z drzwiami skrzydłowymi, z otworem pod baterię 1-kolumnową, z cokołem nierdzewnym z dwóch stron</t>
  </si>
  <si>
    <t>Materiał użyty do konstrukcji to blacha, rury, kształtowniki i profile nierdzewne szlifowane (ziarno 240) wg AISI 304. Konstrukcja wyrobu spawano - zgrzewana. Płyta wierzchnia wykonana z blachy o grubości minimum 1,5mm, usztywniana elementami metalowymi ze stali nierdzewnej. Kształt usztywnień uniemożliwia zaleganie zanieczyszczeń a ich umiejscowienie zapewnia dostęp do czyszczenia. Komory wykonane technologią tłoczenia o wym.: 340x400x160 mm. Otwory spustowe standardowo wykonywane są w górnym narożniku dna komory. Korpus szafki wyposażony w nogi regulowane z możliwością regulacji w zakresie ±15mm od wymiaru bazowego 900 mm. Szafka – korpusy szafek wykonane w formie skrzyniowej – technologią spawania i zgrzewania. Do konstrukcji szafki używać tylko profili zimnogietych kształtowanych z blachy. Drzwi zawiasowe nakładane na korpus. Otwarcie drzwi na kąt 90° umożliwia korzystanie z całego światła technologicznego szafki. Możliwość otwierania drzwi na kat 190°. Przestrzeń pomiędzy posadzką a korpusem szafki wynosi 200 mm. Wytrzymałość płyty wierzchniej na obciążenia statyczne w płaszczyźnie</t>
  </si>
  <si>
    <t>poziomej 150kg/m2. Wytrzymałość korpusu szafki na obciążenia statyczne w płaszczyźnie pionowej 250kg/m2.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zabrania się stosowania na wypełnienia materiałów chłonących wilgoć, nawet jeśli są przed tym zabezpieczone. Komory zlewozmywakowe wyposażone w standardzie w syfony z sitkiem nierdzewnym. Zatrzask magnetyczny i zawiasy drzwiowe mają być tak zamontowane, aby nie zabierały światła technologicznego wnętrza korpusu po otwarciu drzwi. Ergonomiczny uchwyt drzwiowy – profil chwytowy wyprofilowany z poszycia zewnętrznego o szerokości 60mm. Cokół nierdzewny z dwóch stron.</t>
  </si>
  <si>
    <t>5.15a</t>
  </si>
  <si>
    <t>5.16</t>
  </si>
  <si>
    <t>Stół ze zlewem 1 komorowym i drzwiami suwanymi,  odmiana prawa bez maskownicy i zamków, z otworem pod baterię 1-kolumnową, z cokołem nierdzewnym od frontu</t>
  </si>
  <si>
    <t>Materiał użyty do konstrukcji to blacha, rury, kształtowniki i profile nierdzewne szlifowane (ziarno 240) wg AISI 304. Konstrukcja wyrobu spawano - zgrzewana. Płyta wierzchnia wykonana z blachy o grubości minimum 1,5mm, usztywniana elementami metalowymi ze stali nierdzewnej. Kształt usztywnień uniemożliwia zaleganie zanieczyszczeń a ich umiejscowienie zapewnia dostęp do czyszczenia. Komora wykonana technologią tłoczenia o wym.: 500x500x250 mm. Otwory spustowe standardowo wykonywane są w górnym narożniku dna komory. Korpus szafki wyposażony w nogi regulowane z możliwością regulacji w zakresie ±15mm od wymiaru bazowego 900mm. Stół korpusowy - szafka – korpus szafki wykonany w formie skrzyniowej – technologią spawania i zgrzewania. Do konstrukcji szafki używać tylko profili zimnogietych kształtowanych z blachy. Przestrzeń pomiędzy posadzką a półką stołu lub korpusem szafki wynosi 200 mm. Wytrzymałość płyty wierzchniej na obciążenia statyczne w płaszczyźnie poziomej 150kg/m2. Wytrzymałość półki na obciążenia statyczne w płaszczyźnie poziomej 125 kg/m2. Wytrzymałość korpusu szafki na obciążenia statyczne</t>
  </si>
  <si>
    <t>w płaszczyźnie pionowej 250kg/m2. Ranty płyty tylne lub boczne (w zależności od typu płyty) wygięte w górę z blachy stanowiącej płaszczyznę roboczą płyty na wysokość 50mm ponad krawędź płyty, 60mm od powierzchni roboczej. Zagłębienie płyty wykonane jest 30mm od boków ( w zależności od typu płyty ) i 50mm od czoła. Przestawanie płyty z tyłu min. 45mm. Wyroby wyposażone w bolec ekwipotencjalny do wyrównania potencjałów. W płytach zabrania się stosowania na wypełnienia materiałów chłonących wilgoć, nawet jeśli są przed tym zabezpieczone. Komory zlewozmywakowe wyposażone w standardzie w syfony z sitkiem nierdzewnym. Zatrzask magnetyczny i zawiasy drzwiowe mają być tak zamontowane, aby nie zabierały światła technologicznego wnętrza korpusu po otwarciu drzwi. Ergonomiczny uchwyt drzwiowy profil chwytowy wyprofilowany z poszycia zewnętrznego o szerokości 60mm. Drzwi suwane zawieszone na łożyskowej rolce w prowadnicy nierdzewnej. Drzwi suwane wyposażone w elastyczny odbojnik – amortyzator zabezpieczający przed zasuwaniem się drzwi za siebie. Cokół nierdzewny od frontu.</t>
  </si>
  <si>
    <t>5.16a</t>
  </si>
  <si>
    <t>5.17</t>
  </si>
  <si>
    <t>Stół szkieletowy ze wzmocnieniami, z możliwością wstawienia stołu chłodniczego z poz. 5.18, z maskownicami wolnej przestrzeni</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</si>
  <si>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 mm i wysokości 100 mm zapewniającym podwyższenie sztywności konstrukcji. Szkielet wyposażony w nogi regulowane z możliwością regulacji w zakresie ±15 mm od wymiaru bazowego 900 mm. Szkielet wyposażony w ramę usztywniającą wykonaną z profili o przekroju kwadratowym (30x30x1). Przestrzeń pomiędzy posadzką a wzmocnieniami wynosi 200 mm. Wytrzymałość płyty wierzchniej na obciążenia statyczne w płaszczyźnie 
poziomej 150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 Maskownice wolnej 
przestrzeni.</t>
  </si>
  <si>
    <t>5.18</t>
  </si>
  <si>
    <t>Stół chłodniczy barowy bez blatu, z drzwiami przeszklonymi i oświetleniem, maszynownia po prawej stronie*</t>
  </si>
  <si>
    <t>Stół chłodniczy barowy wykonany ze stali nierdzewnej. Przystosowany do pracy w temp. otoczenia +32°C. Wymuszony system obiegu powietrza. Ekologiczny czynnik chłodniczy. Sterowanie cyfrowe z wyświetlaczem temperatury. Automatyczne odparowanie skroplin. Rozmrażanie chłodnicy wentylatorami. Izolacja poliuretanowa 40 mm. Magnetyczna, demontowana uszczelka drzwi (szuflad). Możliwość demontowania nośników prowadnic rusztów. Regulacja wysokości zawieszenia prowadnic rusztów (półek). Moduł z agregatem w całości wysuwany na prowadnicach celem ułatwienia serwisowania. Komora agregatu z drzwiami – szybki dostęp do skraplacza. Temperatura wnętrza: +2 ÷ +12°C. Oświetlenie. Drzwi przeszklone, ilość: 2. Pojemność: 277 l. Wyposażenie: 1 ruszt metalowy, plastyfikowany 425x410 mm na każdą komorę z drzwiami, 2 komplety prowadnic na każdą komorę z drzwiami.</t>
  </si>
  <si>
    <t>5.19</t>
  </si>
  <si>
    <t>Stół korpusowy, 2x drzwi skrzydłowe, z cokołem nierdzewnym od frontu</t>
  </si>
  <si>
    <t>Podstawowy materiał użyty do konstrukcji to blacha, rury, kształtowniki i profile nierdzewne szlifowane (ziarno 240) wg AISI 304. Konstrukcja wyrobu spawano - zgrzewana. Dopuszcza się połączenia z zastosowaniem elementów złącznych w przypadku połączeń płyty wierzchniej z korpusem szafki. Płyta wierzchnia wykonana z blachy o grubości minimum 1,0mm – wypełnienie materiałem drewnopochodnym, tłumiącym drgania. Wypełnienie jest obustronnie laminowane a krawędzie są pokryte tworzywem sztucznym, zabezpieczając ją w ten sposób przed wchłanianiem wilgoci. Korpus szafki wyposażony w nogi regulowane z możliwością regulacji w zakresie ±15mm od wymiaru bazowego 900mm. Stół korpusowy - szafka – korpus wykonany w formie skrzyniowej – technologią spawania i zgrzewania. Do konstrukcji szafki używać tylko profili zimnogietych kształtowanych z blachy. Drzwi zawiasowe nakładane na korpus. Otwarcie drzwi na kąt 90° umożliwia korzystanie z całego światła technologicznego szafki. Możliwość otwierania drzwi zawiasowych na kąt 190°. Korpus szafki o długości</t>
  </si>
  <si>
    <t>700 mm wyposażony w drzwi uchylne zawiasowe i półkę wyjmowaną z regulacją położenia. Przestrzeń pomiędzy posadzką a korpusem szafki wynosi 200 mm. Wytrzymałość płyty wierzchniej na obciążenia statyczne w płaszczyźnie poziomej 150 kg/m2. Wytrzymałość półki na obciążenia statyczne w płaszczyźnie poziomej 125 kg/m2. Wytrzymałość korpusu szafki na obciążenia statyczne w płaszczyźnie pionowej 250kg/m2. Ranty płyty tylne i boczne (w zależności od typu płyty) wygięte w górę na wysokość 50 mm wykonane z dwóch poszyć blachy nierdzewnej z dodatkowym zatłoczeniem usztywniającym. Przestawanie płyty z tyłu min. 45 mm. Wyrób wyposażony w bolec ekwipotencjalny do wyrównania potencjałów. Półka wyjmowana, z regulację położenia w zakresie 300 mm, co 12,5mm. Elementy nośne zaczepów półek wykonane w formie listw nierdzewnych i montowane w sposób uniemożliwiający zaleganie nieczystości - demontowalne.</t>
  </si>
  <si>
    <t>Zabrania się wykonywania otworów nośnych zaczepów w elementach konstrukcyjnych szafek oraz osadzania półek na bolcach montowanych na stałe. Konstrukcja korpusu ma zapewnić możliwość zmiany funkcji wyrobu w trakcie eksploatacji zmiana modułów szufladowych na prowadnice GN lub półkę. Zamiany dokonuje użytkownik bez specjalistycznego sprzętu. Zatrzask magnetyczny i zawiasy drzwiowe mają być tak zamontowane, aby nie zabierały światła technologicznego wnętrza korpusu po otwarciu drzwi. System mocowania nóg umożliwia zmianę funkcji wyrobu z stacjonarnego na mobilny – zmiana nóg na zespoły jezdne do wykonania przez użytkownika. Ergonomiczny uchwyt drzwiowy – profil chwytowy wyprofilowany z poszycia zewnętrznego o szerokości 60mm. Stół z cokołem nierdzewnym.</t>
  </si>
  <si>
    <t xml:space="preserve">5.20  </t>
  </si>
  <si>
    <t xml:space="preserve">5.20A </t>
  </si>
  <si>
    <t>5.21</t>
  </si>
  <si>
    <t>Grill kontaktowy*</t>
  </si>
  <si>
    <r>
      <t xml:space="preserve">Obudowa grilla wykonana ze stali nierdzewnej, płyty grillowe z żeliwa. Urządzenie wyposażone w tackę ociekową na tłuszcz.Wymiary płyty grzewczej: min. 330x230 mm. Regulacja temperatury w zakresie: od 50 </t>
    </r>
    <r>
      <rPr>
        <sz val="8"/>
        <rFont val="Arial"/>
        <family val="2"/>
      </rPr>
      <t>˚</t>
    </r>
    <r>
      <rPr>
        <sz val="8"/>
        <rFont val="Tahoma"/>
        <family val="2"/>
      </rPr>
      <t xml:space="preserve">C do 300 </t>
    </r>
    <r>
      <rPr>
        <sz val="8"/>
        <rFont val="Arial"/>
        <family val="2"/>
      </rPr>
      <t>˚</t>
    </r>
    <r>
      <rPr>
        <sz val="8"/>
        <rFont val="Tahoma"/>
        <family val="2"/>
      </rPr>
      <t>C. Płyty grillowe ryflowane.</t>
    </r>
  </si>
  <si>
    <t>5.21A</t>
  </si>
  <si>
    <t>Kuchenka indukcyjna nastawna*</t>
  </si>
  <si>
    <t>Obudowa urządzenia wykonana ze stali nierdzewnej. Kuchenka posiada czujnik rozpoznania zapewniający wyłączenie agregatu grzejnego w przypadku braku naczynia. Sterowanie za pomocą panelu dotykowego z wyświetlaczem elektronicznym. Możliwość zaprogramowania czasu gotowania. Elektroniczna ochrona przed przegrzaniem. 10-stopniowe ustawianie temperatury. Regulacja temperatury w zakresie: od 60 ˚C do 240 ˚C.</t>
  </si>
  <si>
    <t>5.22</t>
  </si>
  <si>
    <t>Wyciskarka do cytrusów*</t>
  </si>
  <si>
    <t>Obudowa chromowana. Wyciskarka posiada pokrywę dociskową chroniąca przed rozpryskiwaniem soku i wyjmowane sitko. Łatwa obsługa i czyszczenie. Cichy silnik. Średnica otworu podawczego min.: 130 mm.</t>
  </si>
  <si>
    <t>5.23</t>
  </si>
  <si>
    <t>Wyciskarka do warzyw*</t>
  </si>
  <si>
    <t>Obudowa wyciskarki chromowana. Szerokie, okrągłe otwory podawcze o śr. min. 79 mm, umożliwiają wprowadzanie dużych kawałków warzyw i owoców. Urządzenie łatwe do czyszczenia. Pojemnik na miąższ.  Prędkość: 3000 obr./min. Cicha praca. Średnia wydajność: 1 l./min.</t>
  </si>
  <si>
    <t>5.24</t>
  </si>
  <si>
    <t>Mikser do koktajli*</t>
  </si>
  <si>
    <t>Mikser przeznaczony do przygotowywania mrożonych drinków, cocktaili lub mrożonego cappuccino, frappes, napoji mrożonych na bazie instantów, margarity. Setki cykli do samodzielnego programowania. Automatyczny wyłącznik pracy ciągłej i pulsacyjnej. Poliwęglanowy pojemnik. Czujnik sygnalizujący brak pojemnika wraz z blokadą sprzęgła. Złącze USB. Timer. Obudowa zapewniająca cichą pracę urządzenia. Duży i czytelny wyświetlacz. Sprzęgło wykonane z wytrzymałej stali. Dwa tytanowe ostrza tnąco-miażdżące. System zapewniający dokładne i jednolite zmiksowanie produktów. Stabilizacja urządzenia za pomocą systemu zapobiegającemu przesuwaniu się blendera. Pojemność: 1,9 l.</t>
  </si>
  <si>
    <t>5.25</t>
  </si>
  <si>
    <t xml:space="preserve">Klapa uchylna + drzwi wahadłowe (wykonane ze stali nierdzewnej) </t>
  </si>
  <si>
    <t>Wykonanie ze stali nierdzewnej AISI 304.</t>
  </si>
  <si>
    <t>~810</t>
  </si>
  <si>
    <t>5.26</t>
  </si>
  <si>
    <t xml:space="preserve">Element neutralny otwarty ciągu wydawczego, przystosowany do postawienia pojemnika na lód z poz. 5.27, dopasowane do istniejącej zabudowy, bez blatu, przystosowany do montażu w konstrukcji z poz. 7.68 </t>
  </si>
  <si>
    <t>Neutralny element ciągu wydawczego wykonany ze stali nierdzewnej AISI304. Konstrukcja w całości zgrzewano – spawana zapewniająca osiągniecie najwyższych możliwych wytrzymałości w płaszczyznach poziomych i pionowych oraz najwyższych standardów higienicznych (łatwość utrzymania czystości). Korpus szafki wyposażony w nogi regulowane z możliwością regulacji w zakresie ±15 mm. Szafka – korpus wykonany w formie skrzyniowej – technologią spawania i zgrzewania. Do konstrukcji szafki używać tylko profili zimno giętych kształtowanych z blachy. Wyposażone we wzmocnioną półkę przestawną. Półka musi być wyjmowana i posiadać regulację położenia w zakresie 300 mm, co 12,5 mm. Elementy nośne zaczepów półek wykonane w formie listew nierdzewnych i montowane w sposób uniemożliwiający zaleganie nieczystości – demontowane. Zabrania się wykonywania otworów nośnych zaczepów w elementach konstrukcyjnych szafek oraz osadzania półek na bolcach montowanych na stałe. Element bez blatu, przystosowany do montażu w konstrukcji z poz. 7.68.</t>
  </si>
  <si>
    <t>~1350</t>
  </si>
  <si>
    <t>5.27</t>
  </si>
  <si>
    <t>Pojemnik nastawny na kruszony lód</t>
  </si>
  <si>
    <t>Pojemnik wykonany ze stali nierdzewnej w gatunku AISI304.</t>
  </si>
  <si>
    <t>215/135</t>
  </si>
  <si>
    <t>5.28</t>
  </si>
  <si>
    <t>Stół chłodniczy z płytą lady sałatkowej 2xGN1/1+2xGN 1/4, drzwi nierdzewne, bez blatu, przystosowany do montażu w konstrukcji z poz. 7.68*</t>
  </si>
  <si>
    <t>Stół wykonany głównie ze stali nierdzewnej. Pojemniki w płycie chłodzone powietrzem z komory. Sterowanie cyfrowe z wyświetlaczem temperatury. Bezobsługowe usuwanie skroplin powstających w czasie rozmrażania (odparowanie). Automatyczne i ręczne rozmrażanie chłodnicy grzałką. Izolacja poliuretanowa 40 mm. Wymuszony obieg powietrza wentylatorami. Uszczelka drzwi z wkładem magnetycznym. Możliwość demontowania nośników prowadnic GN celem dokładnego oczyszczenia wnętrza. Ekologiczny czynnik chłodniczy. Przestrzenie robocze przystosowane do normalizowanych pojemników GN. Pojemność przestrzeni chłodzonej: 200 l., liczba komór użytkowych: 2. Temperatura wnętrza: + 2 ÷ 10 °C. Układ pojemników (h=150mm): 2xGN1/1 + 2xGN1/4. Wyposażenie standardowe: ruszt plastyfikowany GN1/1 - 1 szt./ komorę, komplet prowadnic - 2 szt./ komorę. Stół bez blatu, przystosowany do montażu w konstrukcji z poz. 7.68.</t>
  </si>
  <si>
    <t>5.29</t>
  </si>
  <si>
    <t>Nadstawka szklana antykaszlowa, bez oświetlenia</t>
  </si>
  <si>
    <t>Nadstawka szklana antykaszlowa nad lady sałatkowe i pojemnik na kruszony lód, wsporniki wykonane z rur ze stali nierdzewnej 1.4301, szlifowanych, o śr. 38 mm oraz szkła bezpiecznego hartowanego o gr. 8,00 mm, szkło montowane pod kątem, wysokość od blatu do górnej krawędzi nadstawki 550 mm.</t>
  </si>
  <si>
    <t>5.30</t>
  </si>
  <si>
    <t>Element neutralny ciągu wydawczego z drzwiami suwanymi, bez blatu, przystosowany do montażu w konstrukcji z poz. 7.68</t>
  </si>
  <si>
    <t>Neutralny element ciągu wydawczego wykonany ze stali nierdzewnej AISI304. Konstrukcja w całości zgrzewano – spawana zapewniająca osiągniecie najwyższych możliwych wytrzymałości w płaszczyznach poziomych i pionowych oraz najwyższych standardów higienicznych (łatwość utrzymania czystości). Korpus szafki wyposażony w nogi regulowane z możliwością regulacji w zakresie ±15 mm. Szafka – korpus wykonany w formie skrzyniowej – technologią spawania i zgrzewania. Do konstrukcji szafki używać tylko profili zimno giętych kształtowanych z blachy. Wyposażone we wzmocnioną półkę przestawną. Półka musi być wyjmowana i posiadać regulację położenia w zakresie 300 mm, co 12,5 mm. Elementy nośne zaczepów półek wykonane w formie listew nierdzewnych i montowane w sposób uniemożliwiający zaleganie nieczystości – demontowane. Zabrania się wykonywania otworów nośnych zaczepów w elementach konstrukcyjnych szafek oraz osadzania półek na bolcach montowanych na stałe. Drzwi suwane zawieszone na łożyskowanej rolce w prowadnicy nierdzewnej. Drzwi suwane wyposażone w elastyczny odbojnik – amortyzator zabezpieczający przed zasuwaniem 
się drzwi za siebie. Element bez blatu, przystosowany do montażu w 
konstrukcji z poz. 7.68.</t>
  </si>
  <si>
    <t>5.32</t>
  </si>
  <si>
    <t>Prowadnica tac, z obniżeniem na tace, wg rysunku, wykonana z 3 rur o średnicy fi 30 mm, z obniżeniem na tace zaznaczonym na rysunku polem "tace"</t>
  </si>
  <si>
    <t>Wykonanie prowadnic ze stali nierdzewnej AISI 304, z rur fi 30 mm. Rozstaw rur: 100 mm, wysokość montażowa (do płaszczyzny przesuwania tac): 810 mm, z obniżeniem na tace wg rysunku.</t>
  </si>
  <si>
    <t>~5260</t>
  </si>
  <si>
    <t>~330</t>
  </si>
  <si>
    <t>LODZIARNIA</t>
  </si>
  <si>
    <t>6.1</t>
  </si>
  <si>
    <t>6.2</t>
  </si>
  <si>
    <t>Stół szkieletowy ze zlewem 1-komorowym, odmiana lewa, z otworem pod baterię 1-kolumnową, z miejscem na pojemnik na odpadki z poz. 6.3, rant z tyłu</t>
  </si>
  <si>
    <t>6.2a</t>
  </si>
  <si>
    <t>6.3</t>
  </si>
  <si>
    <t>6.4</t>
  </si>
  <si>
    <t>Stół korpusowy z drzwiami suwanymi</t>
  </si>
  <si>
    <t xml:space="preserve">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Korpus szafki wyposażony w nogi regulowane z możliwością regulacji w zakresie ±15 mm od wymiaru bazowego 900 mm. Stół korpusowy – szafka – korpus wykonany w formie skrzyniowej – technologią spawania i zgrzewania. Do konstrukcji szafki używać tylko profili zimnogiętych kształtowanych z blachy. Przestrzeń pomiędzy posadzką, a korpusem szafki wynosi 200 mm. Wytrzymałość płyty wierzchniej na obciążenia statyczne w płaszczyźnie poziomej 200 kg/m2. Wytrzymałość półki na obciążenia statyczne w płaszczyźnie poziomej 125 kg/m2. Wytrzymałość korpusu szafki na obciążenia statyczne w płaszczyźnie pionowej 250 
kg/m2. Ranty płyty tylne i boczne (w zależności od typu płyty) </t>
  </si>
  <si>
    <t>wygięte w górę na wysokość 50 mm wykonane z dwóch poszyć blachy nierdzewnej z dodatkowym zatłoczeniem usztywniającym. Przestawanie płyty z tyłu min. 45 mm. Wyrób wyposażony w bolec ekwipotencjalny do wyrównania potencjałów. Półka wyjmowana, z regulację położenia w zakresie 300 mm, co 12,5 mm. Elementy nośne zaczepów półek wykonane w formie listew nierdzewnych i montowane w sposób uniemożliwiający zaleganie nieczystości – demontowane. Nie wykonywać otworów nośnych zaczepów w elementach konstrukcyjnych szafek oraz nie osadzać półek na bolcach montowanych na stałe. System mocowania nóg umożliwia zmianę funkcji wyrobu ze stacjonarnego na mobilny – zmiana nóg na zespoły jezdne do wykonania przez użytkownika. Wyrób wyposażony w bolec ekwipotencjalny do wyrównania potencjałów. Ergonomiczny uchwyt drzwiowy – profil chwytowy wyprofilowany z poszycia zewnętrznego o szerokości 60 mm. Drzwi suwane zawieszone na łożyskowanej rolce w prowadnicy nierdzewnej. Drzwi suwane wyposażone w elastyczny odbojnik – amortyzator zabezpieczający przed zasuwaniem się drzwi za siebie.</t>
  </si>
  <si>
    <t>6.5</t>
  </si>
  <si>
    <t>Szafka wisząca z drzwiami suwanymi</t>
  </si>
  <si>
    <t>Wykonanie ze stali nierdzewnej AISI 304 o grubości 1,0 mm. Szafka wykonana w formie skrzyniowej – technologią spawania i zgrzewania. Korpusy z drzwiami suwanymi. Elementy nośne zaczepów półek wykonane w formie listew nierdzewnych i montowane w sposób uniemożliwiający zaleganie nieczystości - demontowalne. Zabrania się wykonywania otworów nośnych zaczepów w elementach konstrukcyjnych szaf oraz osadzania półek na bolcach montowanych na stałe. Półki wyjmowane z możliwością regulacji w zakresie 300 mm, co 12,5 mm. Drzwi suwane zawieszone na łożyskowanej rolce w prowadnicy nierdzewnej, wyposażone w elastyczny odbojnik – amortyzator zabezpieczający przed zasuwaniem się drzwi za siebie. Zatrzask magnetyczny i zawiasy drzwiowe zamontowane tak, aby nie zabierały światła technologicznego wnętrza szafki po otwarciu drzwi. Ergonomiczny uchwyt drzwiowy –  profil chwytowy wyprofilowany z poszycia zewnętrznego o szerokości 60 mm. Szafki wyposażone w maskownicę dna tworzącą płaszczyznę bez zagłębień, szczelin i miejsc gdzie mogą gromadzić się zanieczyszczenia (większa łatwość czyszczenia).</t>
  </si>
  <si>
    <t>6.6</t>
  </si>
  <si>
    <t>Szafa mroźnicza na lody, ss/ss*</t>
  </si>
  <si>
    <t>Szafa mroźnicza na lody wykonana ze stali nierdzewnej. Sterowanie cyfrowe z wyświetlaczem temperatury. Szafa przystosowana do pracy w temperaturze otoczenia do +32°C. Izolacja poliuretanowa 60 mm. Grawitacyjny lub wymuszony obieg powietrza oraz kanał nawiewny na tylniej ścianie. Ręczny wyłącznik wentylatora wymuszającego obieg powietrza. Ręczny wyłącznik agregatu – praca ciągła. W dnie wewnątrz szafy korek spustowy. Demontowana, magnetyczna uszczelka drzwi. Możliwość demontowania nośników prowadnic. Ekologiczny czynnik chłodniczy R404a. Przestrzeń robocza przystosowana do 54 pojemników na lody o poj. 5l. i wymiarach 360x165x120 mm. Drzwi wyposażone w zawiasy z samodomykaczem (przy otwarciu drzwi&lt;90°). Uchwyt drzwi wykonywany z poszycia zewnętrznego drzwi. Drzwi pełne, prawe. Nogi regulowane, nierdzewne. Maksymalne obciążenie półki: 30 kg, maksymalny załadunek: 54 x 5l. Temperatura wnętrza: -10 ÷ -24°C. Wyposażenie: 9 rusztów metalowych, nierdzewnych, 9 kompletów prowadnic, zamek.</t>
  </si>
  <si>
    <t>6.7</t>
  </si>
  <si>
    <t>Stół szkieletowy z półką pełną i blokiem 3 szuflad po prawej stronie, z cokołem nierdzewnym z 3 stron (blok szuflad)</t>
  </si>
  <si>
    <t xml:space="preserve">Podstawowy materiał użyty do konstrukcji to blacha, rury, kształtowniki i profile nierdzewne szlifowane (ziarno 240) wg AISI 304. Konstrukcja wyrobu spawano - zgrzewana. Dopuszcza się połączenia z zastosowaniem elementów złącznych w przypadku połączeń płyty wierzchniej ze szkieletem lub korpusem szafki. Płyta wierzchnia wykonana z blachy o grubości minimum 1,0mm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1,5mm i wysokości 100mm zapewniającym podwyższenie sztywności konstrukcji. Szkielet jak i korpusy szafek wyposażone są w nogi regulowane z możliwością regulacji w zakresie ±15mm od wymiaru bazowego 900mm. Szkielet wyposażony w półkę pełną spawaną do szkieletu i wyposażoną w usztywnienie wzdłużne. Stół szkieletowy z szafką o długości 400mm – korpusy szafek wykonane w formie </t>
  </si>
  <si>
    <t>skrzyniowej – technologią spawania i zgrzewania. Do konstrukcji szafki używać tylko profili zimnogietych kształtowanych z blachy. Konstrukcja szuflad w formie pełnego koryta z dnem i tyłem musi zapewnić umieszczenie w niej pojemnika - 1/1 GN. Szuflady w module trzy szufladowym umożliwiają stosowanie pojemników o głębokości 100mm. Czoła szuflad nakładane na korpus. Korpus szafki o długości 400mm z 3 szufladami zawieszanymi na prowadnicach rolkowych o nośności min 40 kg. Przestrzeń pomiędzy posadzką a półką stołu lub korpusem szafki wynosi 200 mm. Wytrzymałość płyty wierzchniej na obciążenia statyczne w płaszczyźnie poziomej 150kg/m2. Wytrzymałość półki na obciążenia statyczne w płaszczyźnie poziomej 125 kg/m2. Wytrzymałość szkieletu na obciążenia statyczne</t>
  </si>
  <si>
    <t>w płaszczyźnie pionowej 250kg/m2. Ranty płyty tylne i boczne wygięte w górę na wysokość 50mm wykonane z dwóch poszyć blachy nierdzewnej z dodatkowym zatłoczeniem usztywniającym. Przestawanie płyty z tyłu min. 45 mm. Wyrób wyposażony w bolec ekwipotencjalny do wyrównania potencjałów. Konstrukcja korpusu ma zapewnić możliwość zmiany funkcji wyrobu w trakcie eksploatacji zmiana modułów szufladowych na prowadnice GN lub półkę. Zamiany dokonuje użytkownik bez specjalistycznego sprzętu. Zatrzask magnetyczny i zawiasy drzwiowe mają być tak zamontowane, aby nie zabierały światła technologicznego wnętrza korpusu po otwarciu drzwi. System mocowania nóg umożliwia zmianę funkcji wyrobu z stacjonarnego na mobilny – zmiana nóg na zespoły jezdne do wykonania przez użytkownika. Ergonomiczny uchwyt szufladowy – profil chwytowy wyprofilowany z poszycia zewnętrznego o szerokości 60mm. Cokół nierdzewny z trzech stron.</t>
  </si>
  <si>
    <t>6.8</t>
  </si>
  <si>
    <t>Stół ze zlewem 2 komorowym odmiana centralna, z otworem pod baterię 1-kolumnową</t>
  </si>
  <si>
    <t xml:space="preserve">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Komory wykonane technologią tłoczenia o wym.: 400x500x250 mm.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900 mm. </t>
  </si>
  <si>
    <t>6.8a</t>
  </si>
  <si>
    <t>6.9</t>
  </si>
  <si>
    <t>Umywalka na szafce z drzwiami skrzydłowymi, z otworem pod baterię 1-kolumnową, z cokołem nierdzewnym z 3 stron</t>
  </si>
  <si>
    <t>Materiał użyty do konstrukcji to blacha, rury, kształtowniki i profile nierdzewne szlifowane (ziarno 240) wg AISI 304. Konstrukcja wyrobu spawano - zgrzewana. Płyta wierzchnia wykonana z blachy o grubości minimum 1,5mm, usztywniana elementami metalowymi ze stali nierdzewnej. Kształt usztywnień uniemożliwia zaleganie zanieczyszczeń a ich umiejscowienie zapewnia dostęp do czyszczenia. Komory wykonane technologią tłoczenia o wym.: 340x400x160 mm. Otwory spustowe standardowo wykonywane są w górnym narożniku dna komory. Korpus szafki wyposażony w nogi regulowane z możliwością regulacji w zakresie ±15mm od wymiaru bazowego 900 mm. Szafka – korpusy szafek wykonane w formie skrzyniowej – technologią spawania i zgrzewania. Do konstrukcji szafki używać tylko profili zimnogietych kształtowanych z blachy. Drzwi zawiasowe nakładane na korpus. Otwarcie drzwi na kąt 90° umożliwia korzystanie z całego światła technologicznego szafki. Możliwość otwierania drzwi na kat 190°. Przestrzeń pomiędzy posadzką a korpusem szafki wynosi 200 mm. Wytrzymałość płyty wierzchniej na obciążenia statyczne w płaszczyźnie  poziomej</t>
  </si>
  <si>
    <t>150kg/m2. Wytrzymałość korpusu szafki na obciążenia statyczne w płaszczyźnie pionowej 250kg/m2.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zabrania się stosowania na wypełnienia materiałów chłonących wilgoć, nawet jeśli są przed tym zabezpieczone. Komory zlewozmywakowe wyposażone w standardzie w syfony z sitkiem nierdzewnym. Zatrzask magnetyczny i zawiasy drzwiowe mają być tak zamontowane, aby nie zabierały światła technologicznego wnętrza korpusu po otwarciu drzwi. Ergonomiczny uchwyt drzwiowy – profil chwytowy wyprofilowany z poszycia zewnętrznego o szerokości 60mm. Cokół nierdzewny z trzech stron.</t>
  </si>
  <si>
    <t>6.9a</t>
  </si>
  <si>
    <t>6.10</t>
  </si>
  <si>
    <t>6.11</t>
  </si>
  <si>
    <t>6.12</t>
  </si>
  <si>
    <t>Stół chłodniczy na GN1/1, agregat na dole, 2xdrzwi skrzydłowe*</t>
  </si>
  <si>
    <t>6.13</t>
  </si>
  <si>
    <t xml:space="preserve">Stół z szufladą na fusy, miejscem na zmiękczacz (śr. 190, wys. 415 mm) i miejscem na stół chłodniczy barowy 6.20, z cokołem nierdzewnym od frontu </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</si>
  <si>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Korpus szafki wyposażony w nogi regulowane z możliwością regulacji w zakresie ±15 mm od wymiaru bazowego 900 mm. Szuflada na fusy, miejsce na zmiękczacz wody oraz miejsce na stół chłodniczy barowy z poz. 6.20. Cokół nierdzewny od frontu.</t>
  </si>
  <si>
    <t>6.14</t>
  </si>
  <si>
    <t>Konstrukcja barowa frontowa szkieletowo-szafkowa, z miejscem na kostkarkę, zamrażarkę barową</t>
  </si>
  <si>
    <t xml:space="preserve">Konstrukcja barowa frontowa szkieletowo-szafkowa, z zabudową frontową, z miejscem na kostkarkę, zamrażarkę barową. Zabudowa ze stali nierdzewnej. Dostawca konstrukcji barowej zobowiązany jest przekazać schemat wykonania blatów wg którego zostanie wykonany blat zabudowy. Konstrukcja wykończona płytą tzw. cementową, odpowiednią do przyklejenia płytek jak na pozostałym murku z lewej strony restauracji (MOKA 30X60 M21 INDUSTRIAL FLOOR GRES). </t>
  </si>
  <si>
    <t>~2550</t>
  </si>
  <si>
    <t>6.14a</t>
  </si>
  <si>
    <t>Konstrukcja barowa frontowa szkieletowo-szafkowa, szafki otwarte</t>
  </si>
  <si>
    <t xml:space="preserve">Konstrukcja barowa frontowa szkieletowo-szafkowa, z zabudową frontową, szafki otwarte. Zabudowa ze stali nierdzewnej. Dostawca konstrukcji barowej zobowiązany jest przekazać schemat wykonania blatów wg którego zostanie wykonany blat zabudowy. Konstrukcja wykończona płytą tzw. cementową, odpowiednią do przyklejenia płytek jak na pozostałym murku z lewej strony restauracji (MOKA 30X60 M21 INDUSTRIAL FLOOR GRES). </t>
  </si>
  <si>
    <t>~2430</t>
  </si>
  <si>
    <t>6.15</t>
  </si>
  <si>
    <t>Kostkarka*</t>
  </si>
  <si>
    <t>Wykonanie ze stali nierdzewnej. Sterowanie elektromechaniczne.
Kostkarka posiada wbudowany pojemnik na lód wykonany z tworzywa. Urządzenie chłodzone wodą, z możliwością zabudowy. Kostka pełna, przeźroczysta o wadze 20 g. Wydajność: 20 kg/dobę, pojemność zbiornika na lód: 8 kg. Zużycie wody: 45,8 l/h.</t>
  </si>
  <si>
    <t>638,5/640</t>
  </si>
  <si>
    <t>6.16</t>
  </si>
  <si>
    <t>Zamrażarka barowa nierdzewna 1 x drz. pełne prawe z zamkiem, oświetlenie LED*</t>
  </si>
  <si>
    <t>Wykonana ze stali nierdzewnej, sterowanie cyfrowe z wyświetlaczem temperatury, przystosowana do temp. otoczenia +25°C, wymuszony obieg powietrza, automatyczne usuwanie skroplin, rozmrażanie gorącymi gazami, izolacja 50 mm, demontowana, magnetyczna uszczelka drzwi, ekologiczny czynnik chłodniczy R404a, płaskie dno komory, półki przestawne, oświetlenie LED, zakres temp. -20 ÷ -10°C. Pojemność: 110 l. (np. 80 kieliszków (Ø60 mm)). Moc chłodnicza: 0,25 kW. Wyposażenie: 2 ruszty nierdzewne, zamek.</t>
  </si>
  <si>
    <t>6.17</t>
  </si>
  <si>
    <t>Witryna na lody*</t>
  </si>
  <si>
    <t>Witryna mroźnicza do ekspozycji i krótkotrwałego przechowywania lodów w pojemnikach typu VGN. Panel frontowy i podstawa wykonane są z blachy malowanej (kolor do uzgodnienia). Korpus zewnętrzny z blachy powlekanej na kolor biały. Przestrzeń ekspozycyjna z blachy nierdzewnej przygotowana pod pojemniki VGN (na 8 smaków). Izolacja z ekologicznej pianki poliuretanowej. Profile aluminiowe anodowane na kolor srebrny lub złoty. Szyba frontowa gięta uchylna. Funkcjonalny blat roboczy z blachy nierdzewnej. Boki z tworzywa ABS (kolor do uzgodnienia). Agregat chłodniczy wewnętrzny. Chłodzenie dynamiczne. Roleta ręczna od strony obsługi. System automatycznego odszraniania. Automatyczne odparowanie kondensatu. Nawiew ciepłego powietrza na szybę frontową. Lampa ze świetlówką LED (cukierniczą). Elektroniczny regulator temperatury z cyfrowym wyświetlaczem. Zakres temperatur: -10ºC/-20ºC. Moc chłodnicza: 0,733 kW.</t>
  </si>
  <si>
    <t>6.18</t>
  </si>
  <si>
    <t>Witryna chłodnicza (chłodzenie grawitacyjne), poj. 240 l, pełna szyba od strony klienta*</t>
  </si>
  <si>
    <r>
      <t xml:space="preserve">Witryna wykonana ze stali nierdzewnej i szkła hartowanego. Przystosowana do pracy w temperaturze otoczenia do +25°C. Temperatura wnętrza: +2ºC ÷ +12ºC. Chłodzenie statyczne. Ekologiczny czynnik chłodniczy. Automatyczne i ręczne rozmrażanie chłodnicy grzałką. Bezobsługowe usuwanie skroplin powstałych podczas rozmrażania. Sterowanie cyfrowe z wyświetlaczem temperatury. Szyba pełna od strony klienta, drzwi suwane od strony obsługi. Temperatura wnętrza: +2 ÷ +12 </t>
    </r>
    <r>
      <rPr>
        <sz val="8"/>
        <rFont val="Arial"/>
        <family val="2"/>
      </rPr>
      <t>˚</t>
    </r>
    <r>
      <rPr>
        <sz val="8"/>
        <rFont val="Tahoma"/>
        <family val="2"/>
      </rPr>
      <t>C. Pojemność: 240 l. Wyposażenie: oświetlenie, półki perforowane ze stali nierdzewnej.</t>
    </r>
  </si>
  <si>
    <t>6.19</t>
  </si>
  <si>
    <t>Chłodziarka barowa nierdzewna 2 x drz. pełne z zamkiem, oświetlenie*</t>
  </si>
  <si>
    <t>Chłodziarka wykonana ze stali nierdzewnej. Sterowanie cyfrowe z wyświetlaczem temperatury, przystosowana do temp. otoczenia +25°C, wymuszony obieg powietrza, automatyczne usuwanie skroplin, automatyczne rozmrażanie z wentylatorami, izolacja 30 mm, demontowana magnetyczna uszczelka drzwi, ekologiczny czynnik chłodniczy, płaskie dno komory chłodniczej, półki przestawne, oświetlenie LED, drzwi pełne, zakres temp. +2 ÷ +8°C. Pojemność: 215 l. (195 butelek o poj. 330 ml (Ø60 mm)). Wyposażenie: 2 ruszty nierdzewne, zamki.</t>
  </si>
  <si>
    <t>6.20</t>
  </si>
  <si>
    <t>Ekspres 2 grupowy ciśnieniowy*</t>
  </si>
  <si>
    <t>Kolor obudowy: boki czarne, front stalowy. Wszystkie powierzchnie robocze wykonane ze stali nierdzewnej. Automatyczne uzupełnianie wody w bojlerze. Dla każdej z grup możliwe jest zaprogramowanie czterech wielkości porcji kawy. Panel sterujący programowalny do pojemności filiżanek. Specjalny system wydobycia ekstraktu kawowego, niezależnie od precyzji zmielenia ziarna. Ekspres posiada podgrzewacz filiżanek, pompę poboru wody, pompę ciśnieniową. Miedziany bojler z wymiennikami ciepła dla każdej z grup. Ilość grup: 2. Pojemność bojlera: 13 l. Dysza pary - 2 szt., dysza do wody - 1 szt.</t>
  </si>
  <si>
    <t>6.21</t>
  </si>
  <si>
    <t>Młynek do kawy*</t>
  </si>
  <si>
    <t>Obudowa szaro-stalowa. Bardzo precyzyjny żarnowy system mielenia. Żarna wykonane ze stali utwardzanej, co gwarantuje dokładne i precyzyjne mielenie. Automatyczne załączenie i zatrzymanie mielenia w zależności od ilości zmielonej kawy w zbiorniku. Regulacja grubości mielenia. Programowalna ilość kawy w zakresie 5-12 g. Dźwignia dozowania kawy z prawej strony. Ergonomiczny ubijak. Zabezpieczenie przed przegrzaniem. Obroty: 1300 obr./min. Pojemność zbiorników: 2/0,6 kg.</t>
  </si>
  <si>
    <t>6.22</t>
  </si>
  <si>
    <t>zmiękczacz wody</t>
  </si>
  <si>
    <t>Wykonanie nierdzewne. Zmiękczacz wody o poj. 8 l. Zapobiega osadzaniu się wapnia i kamienia w urządzeniach.</t>
  </si>
  <si>
    <t>śr. 190</t>
  </si>
  <si>
    <t xml:space="preserve">6.23 </t>
  </si>
  <si>
    <t>Półka wisząca pojedyncza</t>
  </si>
  <si>
    <t>Materiał użyty do konstrukcji to blacha, szlifowane (ziarno 240) wg AISI 304. Konstrukcja wyrobów spawano - zgrzewana. Wykonane z blachy o gr. minimum 1,5 mm. Spoiny oraz zgrzewny oczyszczone metodą mechaniczną lub elektromechaniczną. System mocowania w komplecie.</t>
  </si>
  <si>
    <t>6.24</t>
  </si>
  <si>
    <t>RESTAURACJA</t>
  </si>
  <si>
    <t>7.1</t>
  </si>
  <si>
    <t>7.2</t>
  </si>
  <si>
    <t>Stół szkieletowy ze zlewem 1-komorowym, z otworem pod baterię 1-kolumnową, bez półki, odmiana prawa</t>
  </si>
  <si>
    <t>7.2a</t>
  </si>
  <si>
    <t>7.3</t>
  </si>
  <si>
    <t>7.3a</t>
  </si>
  <si>
    <t>7.4</t>
  </si>
  <si>
    <t>7.5</t>
  </si>
  <si>
    <t>MAGAZYN PODRĘCZNY</t>
  </si>
  <si>
    <t>7.6</t>
  </si>
  <si>
    <t>7.7</t>
  </si>
  <si>
    <t>Szafa mroźnicza*</t>
  </si>
  <si>
    <r>
      <t xml:space="preserve">Wykonanie lakierowane. Wentylowane chłodzenie. Sterownik elektroniczny. Dodatkowy ruszt mrożący od góry. Automatyczne rozmrażanie. Zamek drzwi. Łatwo wymienna uszczelka drzwi. Ekologiczny czynnik chłodniczy. 6 stałych rusztów. Poj.: 340 l. Zakres temperatury od -18 do -22 </t>
    </r>
    <r>
      <rPr>
        <sz val="8"/>
        <rFont val="Arial"/>
        <family val="2"/>
      </rPr>
      <t>˚</t>
    </r>
    <r>
      <rPr>
        <sz val="8"/>
        <rFont val="Tahoma"/>
        <family val="2"/>
      </rPr>
      <t>C.</t>
    </r>
  </si>
  <si>
    <t>7.8</t>
  </si>
  <si>
    <t>Regał podstawowy</t>
  </si>
  <si>
    <t>Słupki oraz wsporniki półek wykonane są z aluminium anodyzowanego, odpornego na rdzę i działanie temperatury w zakresie od -30 °C do +75 °C, wkłady półek wykonane z polietylenu. Łatwy montaż regałów (nie wymagający użycia narzędzi). Solidna i wytrzymała konstrukcja: maksymalne obciążenie średnio do 120 kg na półkę oraz 300 kg na cały regał. Szerokość półek przystosowana do pojemników GN1/1; po wyjęciu wkładu półki, pojemniki GN można zawieszać bezpośrednio na wspornikach półek. Wkłady półek łatwe do demontażu i utrzymania w czystości - możliwość mycia w zmywarce. Słupki muszą posiadać otwory rozmieszczone co 150 mm, dzięki czemu możliwa jest regulacja wysokości zawieszenia półek oraz zwiększenie ich liczby. Słupki na regulowanych stopkach.</t>
  </si>
  <si>
    <t>KUCHNIA REGIONALNA</t>
  </si>
  <si>
    <t>7.9</t>
  </si>
  <si>
    <t>7.9a</t>
  </si>
  <si>
    <t>7.10</t>
  </si>
  <si>
    <t>Stół mobilny z półką</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</si>
  <si>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 mm i wysokości 100 mm zapewniającym podwyższenie sztywności konstrukcji. Szkielet wyposażony w półkę pełną spawaną do szkieletu, wyposażoną 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 
Stół wyposażony w 4 koła skrętne o Ø 125 mm, w tym dwa z 
hamulcem.</t>
  </si>
  <si>
    <t>7.11</t>
  </si>
  <si>
    <t>Stół szkieletowy z półką, blat w pełni nierdzewny</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</si>
  <si>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usztywniana elementami metalowymi ze stali nierdzewnej. Kształt usztywnień uniemożliwia zaleganie zanieczyszczeń, a ich umiejscowienie zapewnia dostęp do czyszczenia. Szkielety – nośniki wykonane z profili kwadratowych (40x40x1,25), łączniki górne szkieletu wykonane w formie ceowym (łatwość czyszczenia) z blachy o grubości min. 1,5 mm i wysokości 100 mm zapewniającym podwyższenie sztywności konstrukcji. Szkielet wyposażony w nogi regulowane z możliwością regulacji w zakresie ±15 mm od wymiaru bazowego 850 mm. Szkielet wyposażony w półkę pełną spawaną do szkieletu, wyposażoną 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t>
  </si>
  <si>
    <t>7.12</t>
  </si>
  <si>
    <t>Stół z basenem 1-komorowym (h=400 mm), z otworem pod baterię 1-kolumnową</t>
  </si>
  <si>
    <t>Wykonanie z blach, rur, kształtowników i profili nierdzewnych szlifowanych (ziarno 240) wg AISI 304, konstrukcja wyrobu spawano – zgrzewana. Płyta wierzchnia wykonana z blachy o grubości minimum 1,5 mm, usztywniana elementami metalowymi ze stali nierdzewnej. Komory  wykonane są technologią spawania z blachy min. 1,5 mm. Wszystkie połączenia ścian i dna są wykonane po łuku R 14. Otwory spustowe standardowo wykonane są w górnym narożniku dna komory. Szkielet: nośniki wykonane z profili kwadratowych (40x40x1,25), maskownice z trzech stron komory wykonane z blachy o grubości min. 1,0 mm zapewniające sztywności konstrukcji. Szkielet wyposażony w nogi regulowane z możliwością regulacji w zakresie ±15 mm od wymiaru bazowego 850 mm. Wytrzymałość płyty wierzchniej na obciążenia statyczne w płaszczyźnie poziomej 150kg/m2. Wytrzymałość szkieletu na obciążenia statyczne w płaszczyźnie pionowej 250 kg/m2. Ranty płyty, tylne lub boczne (w zależności od typu płyty) wygięte w górę z blachy stanowiącej płaszczyznę roboczą płyty na wysokość 50 mm ponad krawędź płyty. Przestawanie płyty z tyłu min. 45 mm. Wyrób 
wyposażony w bolec ekwipotencjalny do wyrównania potencjałów. 
W płytach zabrania się stosowania na wypełnienia materiałów 
chłonących wilgoć, nawet jeśli są przed tym zabezpieczone. Komory 
basenów wyposażone w standardzie w syfony z sitkiem nierdzewnym. 
Stoły z basenami w standardzie wyposażone w maskownice boczne i 
czołową ze stali nierdzewnej. Głębokość komory: 400 mm.</t>
  </si>
  <si>
    <t>7.13</t>
  </si>
  <si>
    <t>7.14</t>
  </si>
  <si>
    <t>Regał z półkami perforowanymi</t>
  </si>
  <si>
    <t>Wykonanie ze stali nierdzewnej AISI 304. Profile nośne 30x30x1,0. Usztywniane półki z blachy o grubości 1,5 mm. Półki grubości 30 mm. Światło między półką dolną a posadzką zgodne z DIN 18865. Półki regałów trwale połączone – spawane do szkieletów. Regał wyposażony w 4 półki perforowane. Wyrób wyposażony w bolec ekwipotencjalny do wyrównania potencjałów. Regulacja wysokości nóżek w zakresie ± 15 mm. Maksymalne obciążenie każdej półki wynosi min. 85 kg/m2.</t>
  </si>
  <si>
    <t>7.15</t>
  </si>
  <si>
    <t>Okap przyścienny wyciągowy z filtrami i oświetleniem*</t>
  </si>
  <si>
    <t>Okap przeznaczony jest do usuwania zanieczyszczeń w postaci dymu, pary, zapachów, gazów będących produktami spalania oraz nadmiaru ciepła, którego źródłem są urządzenia kuchenne. Konstrukcja ze stali nierdzewnej, obudowa wykonana z blachy o grubości 1 mm jako korpus zgrzewano-spawany lub nitowany. Okap posiada system rynienek ociekowych oraz króciec spustowy zaopatrzony w zawór kulowy 1/2" do odprowadzenia tłuszczu. Okap jedno-segmentowy. Wielkość filtrów umożliwia mycie ich w zmywarce. Filtry posiadają uchwyt ułatwiający montaż. Filtry są rozmieszczone na całej długości korpusu okapu bez potrzeby stosowania dodatkowych maskownic zasklepiających. Okap musi posiadać odlewane uchwyty do montażu zawiesi znajdujących się w obrysie okapu, co umożliwia montowanie maskownic zabudowy kanałów (przestrzeni nad okapem) w każdym momencie eksploatacji okapu.  Wyposażenie: króćce podłączeniowe wyciągowe śr. 315 mm (2 szt.), przepustnice regulacyjne, filtry labiryntowe, zawiesia montażowe gwintowane 4 x 2000 mm, oświetlenie.</t>
  </si>
  <si>
    <t>7.16</t>
  </si>
  <si>
    <t>Piec konwekcyjno-parowy 10x1/1GN*</t>
  </si>
  <si>
    <t>Materiał wykonania (wewnętrzny i zewnętrzny) stal szlachetna 304 (DIN 1.4301). Urządzenie do automatycznego przyrządzania (tryb automatyczny) mięsa, drobiu, ryby, dodatków/warzyw, potraw z jajek/deserów, wypieków oraz automatycznego Finishing. Z inteligentnym systemem, optymalizującym przyrządzanie załadunków mieszanych w produkcji oraz w á la carte, oraz w pełni automatycznym systemem czyszcząco-pielęgnującym. Tryb pieca konwekcyjno-parowego: parowy 30-130°C, gorące powietrze 30-300°C, kombinacja pary i gorącego powietrza 30-300°C. Możliwość przyrządzania załadunków mieszanych z  indywidualnym nadzorem każdego wsadu w zależności od rodzaju i wielkości załadunku oraz częstotliwości otwierania drzwi. Graficzny podgląd aktualnego klimatu w komorze, przewidywanego przebiegu przyrządzania potraw, możliwość spojrzenia wstecz i wprzód oraz opcje na koniec procesu przyrządzania. Funkcja informująca o aktualnym, automatycznym dostosowaniu procesu przyrządzania potraw. Przegląd wszystkich automatycznych dostosowań procesu przyrządzania potraw. Tryb nagrywania – ustalenie idealnego, sterowanego temperaturą rdzenia 
procesu przyrządzania potraw dla skalibrowanych produktów do 
późniejszego zastosowania bez czujnika temperatury rdzenia z 
automatycznym uwzględnieniem wielkości załadunku.</t>
  </si>
  <si>
    <t>Obsługa "ucząca się" - dostosowuje  się samodzielnie do sposobu obsługi. Samodzielnie konfigurowalny, dostosowany do użytkownika wyświetlacz obsługi (obrazy, teksty, itd.). Kolorowy wyświetlacz TFT 8,5" i ekran dotykowy z intuicyjną symboliką do maksymalnie prostej obsługi. Instrukcja obsługi i użytkowania wyświetlane na wyświetlaczu urządzenia w zależności od podejmowanych działań. Niezależny od ciśnienia wody w sieci, automatyczny system myjąco-pielęgnacyjny komory i generatora pary. 7 poziomów czyszczenia do czyszczenia i pielęgnacji bez nadzoru, także w nocy. Automatyczne mycie i odkamienianie generatora pary. Automatyczne wezwanie do czyszczenia z informacją o rodzaju mycia i ilości chemii w zależności od stopnia zabrudzenia. Wyświetlanie na wyświetlaczu stanu zabrudzenia i pielęgnacji. System diagnostyczny z automatycznym pokazywaniem komunikatów serwisowych. Funkcja autotestu do aktywnej kontroli działania urządzenia. 6-punktowy czujnik temperatury rdzenia z automatyczną korekcją błędu przy błędnym wkłuciu przyrządem do pozycjonowania czujnika. Zarządzanie klimatem - pomiar, ustawianie i regulacja wilgotności z dokładnością 
do 1%. Faktyczna wilgotność w komorze może być ustawiana</t>
  </si>
  <si>
    <t>i pokazywana na wyświetlaczu. Pamięć minimum 1200 programów gotowania po 12 etapów każdy. 3-stopniowa regulacja nawilżania przy 30-260°C w trybie pracy „gorące powietrze” oraz w trybie kombinacja pary i gorącego powietrza”. Złącze USB. Wysokowydajny generator pary z automatycznym odkamienianiem. 5 programowanych prędkości pracy wentylatora. Zintegrowany, nie wymagający konserwacji system odprowadzania tłuszczu, bez filtra. Eksploatacja bez instalacji do zmiękczania wody i dodatkowego odkamieniania. Osobne zawory magnetyczne do wody zwykłej i zmiękczonej. Funkcja szybkiego schładzania komory urządzenia za pomocą wirnika wentylatora. Drzwi urządzenia z wentylowaną podwójną szybą i wychylaną szybą wewnętrzną. Stelaż ruchomy (odstęp prowadnic 63 mm) z podwójnymi rolkami, średnica kółek 125 mm. Drzwi urządzenia z wentylowaną podwójną szybą i wychylaną szybą wewnętrzną. Zdejmowane, wychylane stelaże zawieszane (odstęp prowadnic 68 mm).</t>
  </si>
  <si>
    <t>Zawiera automatyczny spryskiwacz ręczny. Zgodne z zapotrzebowaniem doprowadzanie ciepła. Wzdłużny układ prowadnic odpowiedni dla pojemników GN 1/1, 1/2, 2/3, 1/3, 2/8. 5 poziomów garowania, programowane. Programowanie automatycznego startu urządzenia z uwzględnieniem daty i czasu. Transmisja danych HACCP i aktualizacja oprogramowania przez wbudowane gniazdo USB. Ogranicznik temperatury dla generatora pary i gorącego powietrza. Urządzenie dopuszczone do pracy bez nadzoru zgodnie z VDE. Maksymalna wysokość najwyższej półki 1,60 m przy zastosowaniu oryginalnej szafki pod urządzenie. Zintegrowany hamulec wirnika wentylatora. Klamka zamykająca z funkcją zamykania zarówno przy wychyleniu jej w prawo jak i w lewo i funkcją zamykania poprzez zatrzaśnięcie drzwi. Pojemność: 10 x GN1/1.</t>
  </si>
  <si>
    <t>7.17</t>
  </si>
  <si>
    <t>Podstawa pod piec konwekcyjno-parowy</t>
  </si>
  <si>
    <t>Wykonanie ze stali nierdzewnej ASIS304, podstawa wyposażona w prowadnice na pojemniki GN1/1.</t>
  </si>
  <si>
    <t>7.18</t>
  </si>
  <si>
    <t>7.19</t>
  </si>
  <si>
    <t>Trzon kuchenny elektryczny 4-płytowy, płyty kwadratowe 220x220 mm*</t>
  </si>
  <si>
    <t>Kuchnia elektryczna zbudowana z elementów wykonanych z blachy nierdzewnej. Łagodnie zaokrąglone krawędzie ułatwiają czyszczenie urządzenia. Na przednim panelu kuchni znajdują się 6-cio stopniowe pokrętła regulujące moc paneli grzewczych, lampki kontrolne sygnalizują pracę elementów grzejnych. Sześć płyt grzewczych, okrągłych o śr. 220 mm, każda o mocy 2,6 kW. Stopień ochrony: I. System łączenia „na włos” – idealnie płynne połączenie sąsiadujących ze sobą elementów linii grzewczej.</t>
  </si>
  <si>
    <t>7.20</t>
  </si>
  <si>
    <t>Podstawa korpusowa otwarta*</t>
  </si>
  <si>
    <t>Podstawa szafkowa otwarta, wykonana ze stali nierdzewnej AISI 304. Nogi z regulacją wysokości.</t>
  </si>
  <si>
    <t>7.21</t>
  </si>
  <si>
    <t>Frytownica elektryczna, 2-komorowa, na podstawie z drzwiami prawymi, z zimną strefą*</t>
  </si>
  <si>
    <t>Urządzenie ma być wykonane ze stali  nierdzewnej. Urządzenie musi być łatwe do czyszczenia dzięki łagodnie zaokrąglonym krawędziom. Frytownica ma być wyposażona w obrotową grzałkę, co znacznie ułatwia czyszczenie komory. Zmiana temperatury pracy regulowna płynnie za pomoca pokrętła regulatora temperatury, umożliwiający płynną  regulację w zakresie od 85 °C do 190 °C. Bezpiecznik regulatora temperatury ustawiony jest na 232 °C. Lampki kontrolne sygnalizujące podłączenie urządzenia do sieci oraz pracę elementów grzejnych. Pojemność: 2x8 l. Urządzenie wyposażone w 2 kosze do smażenia, reling na kosze oraz pokrywy komór smażenia. Stopień zabezpieczenia: IP33. Podstawa korpusowa z drzwiami skrzydłowymi, urządzenie wykonane jako monoblok. Regulowane stopki umożliwiające wypoziomowanie urządzenia. System łączenia „na włos” – idealnie płynne połączenie sąsiadujących ze sobą elementów linii grzewczej.</t>
  </si>
  <si>
    <t>7.22</t>
  </si>
  <si>
    <t>Podstawa korpusowa z blokiem szuflad, prowadnice trzyczęściowe z pełnym wysuwem (pod poz. 7.22)*</t>
  </si>
  <si>
    <t>Podstawa szafkowa z dwoma szufladami ma być wykonana ze stali  nierdzewnej AISI 304. Prowadnice szuflad trzyczęściowe z pełnym wysuwem. Nogi z regulacją wysokości.</t>
  </si>
  <si>
    <t>7.23</t>
  </si>
  <si>
    <t>Stół szkieletowy z półką z blatem w pełni nierdzewnym, zgodnie z rysunkiem</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</si>
  <si>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usztywniana elementami metalowymi ze stali nierdzewnej. Kształt usztywnień uniemożliwia zaleganie zanieczyszczeń, a ich umiejscowienie zapewnia dostęp do czyszczenia. Szkielety – nośniki wykonane z profili kwadratowych (40x40x1,25), łączniki górne szkieletu wykonane w formie ceowym (łatwość czyszczenia) z blachy o grubości min. 1,5 mm i wysokości 100 mm zapewniającym podwyższenie sztywności konstrukcji. Szkielet wyposażony w nogi regulowane z możliwością regulacji w zakresie ±15 mm od wymiaru bazowego 850 mm. Szkielet wyposażony w półkę pełną spawaną do szkieletu, wyposażoną 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t>
  </si>
  <si>
    <t>1500/513</t>
  </si>
  <si>
    <t>7.24</t>
  </si>
  <si>
    <t>Stół szkieletowy ze zlewem 1-komorowym, odmiana prawa, z otworem pod baterię 1-kolumnową, z blatem przestającym - z możliwością wstawienia chłodziarki podblatowej z poz. 7.27</t>
  </si>
  <si>
    <t>Wykonanie z blach, rur, kształtowników i profili nierdzewnych szlifowanych (ziarno 240) wg AISI 304. Konstrukcja wyrobu spawano - zgrzewana. Płyta wierzchnia wykonana z blachy o grubości minimum 1,5 mm, usztywniana elementami metalowymi ze stali nierdzewnej. Kształt usztywnień uniemożliwia zaleganie zanieczyszczeń, a ich umiejscowienie zapewnia dostęp do czyszczenia. Komora wykonana technologią tłoczenia o wym.: 500x500x250 mm.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komory wykonane z blachy o grubości min. 1,0 mm. Szkielet wyposażony w nogi regulowane z możliwością regulacji w zakresie ±15 mm od wymiaru bazowego 850 mm.</t>
  </si>
  <si>
    <t>Wytrzymałość płyty wierzchniej na obciążenia statyczne w płaszczyźnie poziomej 150 kg/m2. Wytrzymałość szkieletu na obciążenia statyczne w płaszczyźnie pionowej 250 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zabrania się stosowania na wypełnienia materiałów chłonących wilgoć, nawet jeśli są przed tym zabezpieczone. Komora zlewozmywakowa wyposażone w standardzie w syfony z sitkiem nierdzewnym. Przestający blat umożliwiający umieszczenie chłodziarki pod blatem.</t>
  </si>
  <si>
    <t>7.25</t>
  </si>
  <si>
    <t>7.26</t>
  </si>
  <si>
    <t>Chłodziarka podblatowa*</t>
  </si>
  <si>
    <t xml:space="preserve">Lodówka wykonana ze stali nierdzewnej. Przystosowana do pracy w temperaturze otoczenia +25 C. Bezobsługowe usuwanie skroplin powstających w czasie rozmrażania (odparowanie). Izolacja poliuretanowa 35 mm. Grawitacyjny system chłodzenia. Uszczelka drzwi z wkładem magnetycznym. Z przodu 2 regulowane stopki i 2 kółka w tylnej części korpusu ułatwiające wsunięcie lodówki pod blat i wypoziomowanie. Pojemność: 120 l. Zakres temperatur: -1 ÷ +10 °C. </t>
  </si>
  <si>
    <t>7.27</t>
  </si>
  <si>
    <t>Stół szkieletowy ze wzmocnieniami i możliwością wstawienia chłodziarki podblatowej z poz. 7.27</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</si>
  <si>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 mm i wysokości 100 mm zapewniającym podwyższenie sztywności konstrukcji. Szkielet wyposażony w nogi regulowane z możliwością regulacji w zakresie ±15 mm od wymiaru bazowego 900 mm. Szkielet wyposażony w ramę usztywniającą wykonaną z profili o przekroju kwadratowym (30x30x1). Przestrzeń pomiędzy posadzką a wzmocnieniami wynosi 200 mm. Wytrzymałość płyty wierzchniej na obciążenia statyczne w płaszczyźnie poziomej 150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t>
  </si>
  <si>
    <t>7.28</t>
  </si>
  <si>
    <t>Stół szkieletowy z półką</t>
  </si>
  <si>
    <t>7.29</t>
  </si>
  <si>
    <t>Stół szkieletowy ze zlewem 1-komorowym, odmiana lewa, z otworem pod baterię 1-kolumnową i półką pełną</t>
  </si>
  <si>
    <t>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Komora wykonana technologią tłoczenia o wym.: 500x500x250 mm.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850 mm. Szkielet wyposażony w półkę pełną spawaną do szkieletu  i wyposażoną</t>
  </si>
  <si>
    <t>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nie stosuje się na wypełnienia materiałów chłonących wilgoć, nawet jeśli są przed tym zabezpieczone. Komory zlewozmywakowe wyposażone w standardzie w syfony z sitkiem nierdzewnym.</t>
  </si>
  <si>
    <t>7.29a</t>
  </si>
  <si>
    <t>7.30</t>
  </si>
  <si>
    <t>7.30A</t>
  </si>
  <si>
    <t>7.31</t>
  </si>
  <si>
    <t>7.32</t>
  </si>
  <si>
    <t>Mikser planetarny*</t>
  </si>
  <si>
    <t>Mikser wykonany w całości z metalu. Wytrzymała konstrukcja. Gniazdo do montażu przystawek. Osłona dzieży z  podajnikiem. Ruch planetarny zapewnia doskonałe napowietrzanie masy. Bezpośredni napęd z silnika zapewnia cichą i energooszczędną pracę. Pionowy przesuw dzieży. Ilość prędkości: min. 9. Zakres prędkości: 60 - 265 obr./min. Pojemność dzieży: 4,8 l. Wyposażenie: dzieża ze stali nierdzewnej o poj. 4,8 l., osłoną dzieży z podajnikiem, rózga, mieszadło płaskie i mieszadło hakowe.</t>
  </si>
  <si>
    <t>BUFET - KUCHNIA REGIONALNA</t>
  </si>
  <si>
    <t>7.33</t>
  </si>
  <si>
    <t>Stół szkieletowy ze zlewem 1-komorowym, bez półki, odmiana lewa, z otworem pod baterię 1-kolumnową, pod blatem miejsce na kostkarkę, dopasowany do poz. 7.35, bez blatu, przystosowany do położenia blatu z corianu</t>
  </si>
  <si>
    <t>Wykonanie z blach, rur, kształtowników i profili nierdzewnych szlifowanych (ziarno 240) wg AISI 304. Konstrukcja wyrobu spawano-zgrzewana. Komora wykonana technologią tłoczenia o wym.: 500x500x250 mm.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965 mm. Wytrzymałość szkieletu na obciążenia statyczne w płaszczyźnie pionowej 250 kg/m2. Wyrób wyposażony w bolec ekwipotencjalny do wyrównania potencjałów. Komora zlewozmywakowa wyposażona w standardzie w syfony z sitkiem nierdzewnym. Stół przystosowany do położenia blatu z corianu.</t>
  </si>
  <si>
    <t>7.33a</t>
  </si>
  <si>
    <t>7.34</t>
  </si>
  <si>
    <t>Kostkarka, wydajność 26 kg/dobę, chłodzona wodą*</t>
  </si>
  <si>
    <t>Wykonanie ze stali nierdzewnej. Sterowanie elektromechaniczne.
Kostkarka posiada wbudowany pojemnik na lód wykonany z tworzywa. Urządzenie chłodzone wodą, z możliwością zabudowy. Kostka pełna, przeźroczysta o wadze 20 g. Wydajność: 26 kg/dobę, pojemność zbiornika na lód: 15 kg. Zużycie wody: 54,2 l/h.</t>
  </si>
  <si>
    <t>688,5/690</t>
  </si>
  <si>
    <t>7.35</t>
  </si>
  <si>
    <t>Element neutralny otwarty, bez blatu, przystosowany do montażu w konstrukcji z poz. 7.68, na górze miejsce na witrynę chłodniczą z poz. 7.36</t>
  </si>
  <si>
    <t>Neutralny element ciągu wydawczego wykonany ze stali nierdzewnej AISI304. Konstrukcja w całości zgrzewano – spawana zapewniająca osiągniecie najwyższych możliwych wytrzymałości w płaszczyznach poziomych i pionowych oraz najwyższych standardów higienicznych (łatwość utrzymania czystości). Korpus szafki wyposażony w nogi regulowane z możliwością regulacji w zakresie ±15 mm. Szafka – korpus wykonany w formie skrzyniowej – technologią spawania i zgrzewania. Do konstrukcji szafki używać tylko profili zimno giętych kształtowanych z blachy. Wyposażone we wzmocnioną półkę przestawną. Półka musi być wyjmowana i posiadać regulację położenia w zakresie 300 mm, co 12,5 mm. Elementy nośne zaczepów półek wykonane w formie listew nierdzewnych i montowane w sposób uniemożliwiający zaleganie nieczystości – demontowane. Zabrania się wykonywania otworów nośnych zaczepów w elementach konstrukcyjnych szafek oraz osadzania półek na bolcach montowanych na stałe. Element bez blatu, przystosowany do montażu w konstrukcji z poz. 7.68, na górze miejsce na witrynę chłodniczą z poz. 7.36.</t>
  </si>
  <si>
    <t>7.36</t>
  </si>
  <si>
    <t>Witryna chłodnicza układ chłodniczy na górze, drzwi suwane od strony obsługi, pokrywy uchylne od strony klienta*</t>
  </si>
  <si>
    <r>
      <t xml:space="preserve">Witryna chłodnicza nastawiana na blat wykonana głównie ze stali nierdzewnej w gatunku AISI304, szkła hartowanego oraz tworzyw sztucznych. Sterowanie cyfrowe z wyświetlaczem temperatury. Bezobsługowe usuwanie skroplin powstających w czasie rozmrażania (odparowanie). Automatyczne i ręczne rozmrażanie chłodnicy. Izolacja poliuretanowa. Wymuszony obieg powietrza wentylatorami. Demontowane szklane półki (bez regulacji wysokości zawieszenia). Szklenie boczne wykonane jako zespolone (podwójne szkło w wykonaniu ciepłochronnym). Ekologiczny czynnik chłodniczy. Oświetlenie wnętrza. Drzwi przesuwane na rolkach. Drzwi suwane od strony obsługi, pokrywy uchylne od strony klienta. Układ chłodniczy na górze. Pojemność przestrzeni chłodzonej: 420 l. Temperatura wnętrza: 8 ÷ 12 </t>
    </r>
    <r>
      <rPr>
        <sz val="8"/>
        <rFont val="Arial"/>
        <family val="2"/>
      </rPr>
      <t>˚</t>
    </r>
    <r>
      <rPr>
        <sz val="8"/>
        <rFont val="Tahoma"/>
        <family val="2"/>
      </rPr>
      <t>C. Wyposażenie: półki szklane – 2 szt.</t>
    </r>
  </si>
  <si>
    <t>7.37</t>
  </si>
  <si>
    <t>Boks dystrybutora talerzy 7.38, bez blatu, przystosowany do montażu w konstrukcji z poz. 7.68</t>
  </si>
  <si>
    <t>Boks dystrybutora wykonywany ze stali nierdzewnej w gatunku AISI304. Boks bez blatu, przystosowany do montażu w konstrukcji z poz. 7.68.</t>
  </si>
  <si>
    <t>7.38</t>
  </si>
  <si>
    <t>Jezdny dystrybutor talerzy z możliwością ich podgrzewania, pojemność 2 x 50 talerzy, 2 tuby z regulowaną maksymalną średnicą talerzy do 280 mm*</t>
  </si>
  <si>
    <t>Dystrybutor podgrzewczy talerzy. Wykonany głównie ze stali nierdzewnej AISI 304. Dystrybutor jezdny, wyposażony w cztery obrotowe kółka (dwa z nich wyposażone w hamulec). Regulacja średnicy talerza pięciostopniowa 190, 210, 240, 260 i max średnicy 280 mm. Regulowanie odbywa się poprzez odciągnięcie i przestawienie w odpowiednie położenie prętów mechanizmu zapadki. Maksymalny załadunek: 50 talerzy/wkład (kolumnę). Pojemność: 2 x 50 szt. Liczba wkładów: 2. Wyjmowane wkłady dystrybutora ułatwiające zachowanie urządzenia w czystości. Średnica talerzy: 190 ÷ 280 mm. Temperatura pracy 60 °C.</t>
  </si>
  <si>
    <t>7.39</t>
  </si>
  <si>
    <t>Bemar do ciągu GN 4x1/1, sterowanie niezależne, na szafce neutralnej otwartej, bez blatu, przystosowany do montażu w konstrukcji z poz. 7.68*</t>
  </si>
  <si>
    <t>Wykonanie głównie ze stali nierdzewnej. Wszystkie krawędzie wewnętrzne mis bemarowych zaokrąglone. Komory tłoczone. Lampka włącznika sygnalizuje włączenie zasilania. W korpusie bemaru znajdują się zawory zlewowe, umożliwiające łatwe opróżnianie komór. Urządzenie wyposażone w zawór doprowadzający wodę do napełniania bemaru. Zmiana temperatury pracy odbywa się poprzez regulator, umożliwiający płynne ustawienie temperatury w zakresie od 30˚C do 100˚C. Każda komora posiada indywidualny włącznik i regulator temperatury. Urządzenie przystosowane jest do współpracy z pojemnikami GN1/1 h=200mm. Bemar na szafce korpusowej, zamkniętej z 3 stron. Pojemność: 4xGN1/1, h=200 mm. Urządzenie bez blatu, przystosowane do montażu w konstrukcji z poz. 7.68.</t>
  </si>
  <si>
    <t>7.40</t>
  </si>
  <si>
    <t>Nadstawka pojedyncza z szybą wysoką i oświetleniem*</t>
  </si>
  <si>
    <t>Nadstawka wykonana głównie ze stali nierdzewnej AISI304, dzięki czemu możliwe jest zachowanie najwyższych standardów higieny i trwałości z czołową osłoną ze szkła bezpiecznego. Stabilna konstrukcja. Szkło bezpieczne, warstwowe, szyba prosta. Nadstawka przystosowana do wydawania posiłków przez obsługę – wysoka szyba czołowa. Długość dopasowana do urządzenia, na którym jest montowana. Szerokość półki: 300 mm. Ilość półek: 1.</t>
  </si>
  <si>
    <t>7.41</t>
  </si>
  <si>
    <t>7.42</t>
  </si>
  <si>
    <t>7.43</t>
  </si>
  <si>
    <t>Stanowisko kasowe wewnętrzne, bez blatu, przystosowane do montażu w konstrukcji z poz. 7.68</t>
  </si>
  <si>
    <t>Stanowisko kasowe ciągu wydawczego z miejscem dla obsługi kasy w pozycji stojącej lub siedzącej. Stanowisko kasowe wykonane ze stali nierdzewnej w gatunku AISI304, dzięki czemu możliwe jest zachowanie najwyższych standardów higieny i trwałości. Szuflada z zamkiem. Cofnięta półka dla wygodnej pracy osoby siedzącej. Stanowisko bez blatu, przystosowane do montażu w konstrukcji z poz. 7.68.</t>
  </si>
  <si>
    <t>7.44</t>
  </si>
  <si>
    <t xml:space="preserve">Materiał użyty do konstrukcji to blacha, rury, kształtowniki i profile nierdzewne szlifowane (ziarno 240) wg AISI 304. Konstrukcja wyrobu spawano - zgrzewana. Płyta wierzchnia wykonana z blachy o grubości minimum 1,5mm, usztywniana elementami metalowymi ze stali nierdzewnej. Kształt usztywnień uniemożliwia zaleganie zanieczyszczeń a ich umiejscowienie zapewnia dostęp do czyszczenia. Komory wykonane technologią tłoczenia o wym.: 340x400x160 mm. Otwory spustowe standardowo wykonywane są w górnym narożniku dna komory. Korpus szafki wyposażony w nogi regulowane z możliwością regulacji w zakresie ±15mm od wymiaru bazowego 900 mm. Szafka – korpusy szafek wykonane w formie skrzyniowej – technologią spawania i zgrzewania. Do konstrukcji szafki używać tylko profili zimnogietych kształtowanych z blachy. Drzwi zawiasowe nakładane na korpus. Otwarcie drzwi na kąt 90° umożliwia korzystanie z całego światła technologicznego szafki. Możliwość otwierania drzwi na kat 190°. Przestrzeń pomiędzy posadzką a korpusem szafki wynosi 200 mm. Wytrzymałość płyty wierzchniej na obciążenia statyczne w płaszczyźnie poziomej 150kg/m2. </t>
  </si>
  <si>
    <t>Wytrzymałość korpusu szafki na obciążenia statyczne w płaszczyźnie pionowej 250kg/m2.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zabrania się stosowania na wypełnienia materiałów chłonących wilgoć, nawet jeśli są przed tym zabezpieczone. Komory zlewozmywakowe wyposażone w standardzie w syfony z sitkiem nierdzewnym. Zatrzask magnetyczny i zawiasy drzwiowe mają być tak zamontowane, aby nie zabierały światła technologicznego wnętrza korpusu po otwarciu drzwi. Ergonomiczny uchwyt drzwiowy – profil chwytowy wyprofilowany z poszycia zewnętrznego o szerokości 60mm. Cokół nierdzewny z dwóch stron.</t>
  </si>
  <si>
    <t>7.44a</t>
  </si>
  <si>
    <t>7.45</t>
  </si>
  <si>
    <t>Stół szkieletowy z szufladą na fusy, za szuflada miejsce na zmiękczacz wody, miejscem na chłodziarkę barową z poz. 7.46, z cokołem nierdzewnym, z maskownicą wolnej przestrzeni, z zabudową z lewej strony</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</si>
  <si>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Korpus szafki wyposażony w nogi regulowane z możliwością regulacji w zakresie ±15 mm od wymiaru bazowego 900 mm. Szuflada na fusy, miejsce na zmiękczacz wody oraz miejsce na chłodziarkę barową z poz. 7.46. Cokół nierdzewny, maskownica wolnej przestrzeni, zabudowa z lewej strony.</t>
  </si>
  <si>
    <t>7.46</t>
  </si>
  <si>
    <t xml:space="preserve">7.47 </t>
  </si>
  <si>
    <t>7.48</t>
  </si>
  <si>
    <t>7.49</t>
  </si>
  <si>
    <t>7.49a</t>
  </si>
  <si>
    <t>STANOWISKO PIZZY/ZUP/NAPOJÓW</t>
  </si>
  <si>
    <t>7.50</t>
  </si>
  <si>
    <t>Mikser uniwersalny*</t>
  </si>
  <si>
    <t>Masywna konstrukcja urządzenia wykonana z pełnego aluminium zapewnia stabilność i wytrzymałość. Planetarne ułożenie przystawek. 3 prędkości pracy. Przycisk total stop. Mikrowyłącznik bezpieczeństwa. Timer. Wyposażenie: dzieża o poj. 30 l., mieszadło, hak, rózga, nierdzewna pokrywa ochronna.</t>
  </si>
  <si>
    <t>7.51</t>
  </si>
  <si>
    <t>Piec do pizzy 2 komorowy*</t>
  </si>
  <si>
    <t>Piec do pizzy z dnem komory wyłożonym płytą szamotową. Drzwi ze stali nierdzewnej, wyposażone w szybę pozwalającą na obserwację stopnia zaawansowanie pieczenia. Piec posiada wskaźnik temperatury oraz wewnętrzne oświetlenie komory. Górne i dolne elementy grzewcze sterowanie oddzielnie. Regulacja temperatury w zakresie: od 60 ˚C do 450 ˚C. Wymiary komory: 2 x 700x700x145 mm. Pojemność komory: 4 pizze o śr. 340 mm.</t>
  </si>
  <si>
    <t>z uzd.</t>
  </si>
  <si>
    <t>7.52</t>
  </si>
  <si>
    <t>Podstawa pod piec 7.51</t>
  </si>
  <si>
    <t>Podstawa kompatybilna z piecem do pizzy z poz. 7.51.</t>
  </si>
  <si>
    <t>7.53</t>
  </si>
  <si>
    <t>Okap wyciągowy przyścienny z filtrami nad piec z poz. 7.51*</t>
  </si>
  <si>
    <t>Okap przeznaczony jest do usuwania zanieczyszczeń w postaci dymu, pary, zapachów, gazów będących produktami spalania oraz nadmiaru ciepła, którego źródłem są urządzenia kuchenne. Konstrukcja ze stali nierdzewnej, obudowa wykonana z blachy o grubości 1 mm jako korpus zgrzewano-spawany lub nitowany. Okap posiada system rynienek ociekowych oraz króciec spustowy zaopatrzony w zawór kulowy 1/2" do odprowadzenia tłuszczu. Okap jedno-segmentowy. Wielkość filtrów umożliwia mycie ich w zmywarce. Filtry posiadają uchwyt ułatwiający montaż. Filtry są rozmieszczone na całej długości korpusu okapu bez potrzeby stosowania dodatkowych maskownic zasklepiających. Okap musi posiadać odlewane uchwyty do montażu zawiesi znajdujących się w obrysie okapu, co umożliwia montowanie maskownic zabudowy kanałów (przestrzeni nad okapem) w każdym momencie eksploatacji okapu.  Wyposażenie: króćce podłączeniowe wyciągowe śr. 315 mm, przepustnice regulacyjne, filtry labiryntowe, zawiesia montażowe gwintowane 4 x 2000 mm.</t>
  </si>
  <si>
    <t>7.54</t>
  </si>
  <si>
    <t>7.55</t>
  </si>
  <si>
    <t>Szafka korpusowa ze zlewem 1-komorowym z drzwiami suwanymi, odmiana lewa, z otworem pod baterię 1-kolumnową, z cokołem nierdzewnym z dwóch stron</t>
  </si>
  <si>
    <t>w płaszczyźnie pionowej 250kg/m2. Ranty płyty tylne lub boczne (w zależności od typu płyty) wygięte w górę z blachy stanowiącej płaszczyznę roboczą płyty na wysokość 50mm ponad krawędź płyty, 60mm od powierzchni roboczej. Zagłębienie płyty wykonane jest 30mm od boków ( w zależności od typu płyty ) i 50mm od czoła. Przestawanie płyty z tyłu min. 45mm. Wyroby wyposażone w bolec ekwipotencjalny do wyrównania potencjałów. W płytach zabrania się stosowania na wypełnienia materiałów chłonących wilgoć, nawet jeśli są przed tym zabezpieczone. Komory zlewozmywakowe wyposażone w standardzie w syfony z sitkiem nierdzewnym. Zatrzask magnetyczny i zawiasy drzwiowe mają być tak zamontowane, aby nie zabierały światła technologicznego wnętrza korpusu po otwarciu drzwi. Ergonomiczny uchwyt drzwiowy profil chwytowy wyprofilowany z poszycia zewnętrznego o szerokości 60mm. Drzwi suwane zawieszone na łożyskowej rolce w prowadnicy nierdzewnej. Drzwi suwane wyposażone w elastyczny odbojnik – amortyzator zabezpieczający przed zasuwaniem się drzwi za siebie. Cokół nierdzewny z dwóch stron.</t>
  </si>
  <si>
    <t>7.55a</t>
  </si>
  <si>
    <t>7.56</t>
  </si>
  <si>
    <t>Materiał użyty do konstrukcji to blacha, rury, kształtowniki i profile nierdzewne szlifowane (ziarno 240) wg AISI 304. Konstrukcja wyrobu spawano - zgrzewana. Płyta wierzchnia wykonana z blachy o grubości minimum 1,5mm, usztywniana elementami metalowymi ze stali nierdzewnej. Kształt usztywnień uniemożliwia zaleganie zanieczyszczeń a ich umiejscowienie zapewnia dostęp do czyszczenia. Komory wykonane technologią tłoczenia o wym.: 340x400x160 mm. Otwory spustowe standardowo wykonywane są w górnym narożniku dna komory. Korpus szafki wyposażony w nogi regulowane z możliwością regulacji w zakresie ±15mm od wymiaru bazowego 900 mm. Szafka – korpusy szafek wykonane w formie skrzyniowej – technologią spawania i zgrzewania. Do konstrukcji szafki używać tylko profili zimnogietych kształtowanych z blachy. Drzwi zawiasowe nakładane na korpus. Otwarcie drzwi na kąt 90° umożliwia korzystanie z całego światła technologicznego szafki. Możliwość otwierania drzwi na kat 190°. Przestrzeń pomiędzy posadzką a korpusem szafki wynosi 200 mm. Wytrzymałość płyty wierzchniej na obciążenia statyczne w płaszczyźnie poziomej 150kg/m2.</t>
  </si>
  <si>
    <t>7.56a</t>
  </si>
  <si>
    <t>7.57</t>
  </si>
  <si>
    <t>blenda przestrzeni przy słupie wykonana ze stali nierdzewnej</t>
  </si>
  <si>
    <t>Blenda wykonana ze stali nierdzewnej.</t>
  </si>
  <si>
    <t>~630</t>
  </si>
  <si>
    <t>7.57a</t>
  </si>
  <si>
    <t>7.57b</t>
  </si>
  <si>
    <t>Stanowisko neutralne otwarte, kształt zgodnie z rysunkiem,bez blatu, przystosowany do montażu w konstrukcji z poz. 7.68</t>
  </si>
  <si>
    <t>Neutralny element ciągu wydawczego wykonany ze stali nierdzewnej AISI304. Konstrukcja w całości zgrzewano – spawana zapewniająca osiągniecie najwyższych możliwych wytrzymałości w płaszczyznach poziomych i pionowych oraz najwyższych standardów higienicznych (łatwość utrzymania czystości). Korpus szafki wyposażony w nogi regulowane z możliwością regulacji w zakresie ±15 mm. Szafka – korpus wykonany w formie skrzyniowej – technologią spawania i zgrzewania. Do konstrukcji szafki używać tylko profili zimno giętych kształtowanych z blachy. Wyposażone we wzmocnioną półkę przestawną. Półka musi być wyjmowana i posiadać regulację położenia w zakresie 300 mm, co 12,5 mm. Elementy nośne zaczepów półek wykonane w formie listew nierdzewnych i montowane w sposób uniemożliwiający zaleganie nieczystości – demontowane. Zabrania się wykonywania otworów nośnych zaczepów w elementach konstrukcyjnych szafek oraz osadzania półek na bolcach montowanych na stałe. Element bez blatu, przystosowany do montażu w konstrukcji z poz. 7.68, kształt zgodnie z rysunkiem.</t>
  </si>
  <si>
    <t>zgodnie z rysunkiem</t>
  </si>
  <si>
    <t>7.57c</t>
  </si>
  <si>
    <t>~800</t>
  </si>
  <si>
    <t>7.57d</t>
  </si>
  <si>
    <t>Element neutralny ciągu wydawczego z drzwiami suwanymi, bez blatu, przystosowany do montażu w konstrukcji z poz. 7.68, większe przestawanie boczne (z prawej strony)</t>
  </si>
  <si>
    <t>~1050</t>
  </si>
  <si>
    <t>7.58</t>
  </si>
  <si>
    <t>Stół chłodniczy przygotowawczy do pizzy, 3xdrzwi pełne, do pojemników GN 1/1, agregat z boku, nadstawka z pokrywą, bez blatu, przystosowany do montażu w konstrukcji z poz. 7.68*</t>
  </si>
  <si>
    <t>Stół chłodniczy do pizzy wykonany ze stali nierdzewnej. Wymuszony system obiegu powietrza. Sterowanie cyfrowe z wyświetlaczem temperatury. Bezobsługowe usuwanie skroplin powstających w czasie rozmrażania (odparowanie). Automatyczne i ręczne rozmrażanie chłodnicy. Izolacja poliuretanowa 50 mm. Magnetyczne, demontowane uszczelki drzwi. Demontowane nośniki prowadnic. Regulacja wysokości prowadnic GN1/1 (lub półek). Przystosowany do pojemników GN1/1. Nadstawka z pokrywą, przystosowana do pojemników GN o maksymalnej głębokości 150 mm. Ekologiczny czynnik chłodniczy. Zagłębione dno komory. Przystosowany do pracy w temp. otoczenia +25ºC. Temperatura wnętrza: +2 ÷ +10ºC. Ilość drzwi: 3. Pojemność: 440 l. Układ pojemników GN w nadstawce: 5 x GN1/3. Wyposażenie: 1 ruszt metalowy, plastyfikowany GN1/1 na każdą komorę, 2 komplety prowadnic na każdą komorę. Urządzenie przystosowane do montażu w konstrukcji z poz. 7.68.</t>
  </si>
  <si>
    <t>7.59</t>
  </si>
  <si>
    <t>Stół chłodniczy barowy, agregat z prawej strony, 2xmoduł dwóch szuflad, szuflady dostosowane do butelek o wys. max. 315 mm, bez blatu na napoje, do wstawienia w konstrukcję z poz. 7.57C*</t>
  </si>
  <si>
    <t>Stół chłodniczy barowy wykonany ze stali nierdzewnej. Przystosowany do pracy w temp. otoczenia +32°C. Wymuszony system obiegu powietrza. Ekologiczny czynnik chłodniczy. Sterowanie cyfrowe z wyświetlaczem temperatury. Automatyczne odparowanie skroplin. Rozmrażanie chłodnicy wentylatorami. Izolacja poliuretanowa 40 mm. Magnetyczna, demontowana uszczelka drzwi (szuflad). Możliwość demontowania nośników prowadnic rusztów. Regulacja wysokości zawieszenia prowadnic rusztów (półek). Moduł z agregatem w całości wysuwany na prowadnicach celem ułatwienia serwisowania. Komora agregatu z drzwiami – szybki dostęp do skraplacza. Temperatura wnętrza: +2 ÷ +12°C. Ilość szuflad: 2 moduły po 2 szuflad. Komora: 396x387x320 mm. Wyposażenie: 2 listwy dystansowe na butelki dla każdej z szuflad (dzielą szufladę na 3 części).</t>
  </si>
  <si>
    <t>7.60</t>
  </si>
  <si>
    <t>7.61</t>
  </si>
  <si>
    <t>Stół grzewczy z drzwiami suwanymi i półką, bez blatu, przystosowany do montażu w konstrukcji z poz. 7.68*</t>
  </si>
  <si>
    <r>
      <t xml:space="preserve">Stół grzewczy wykonany ze stali nierdzewnej. Wymuszony system obiegu powietrza. Szafka podgrzewana (nie izolowana), z półką pełną z regulacją wysokości położenia. Regulacja temperatury 30÷65 </t>
    </r>
    <r>
      <rPr>
        <sz val="8"/>
        <rFont val="Arial"/>
        <family val="2"/>
      </rPr>
      <t>˚</t>
    </r>
    <r>
      <rPr>
        <sz val="8"/>
        <rFont val="Tahoma"/>
        <family val="2"/>
      </rPr>
      <t>C. Lampki kontrolne podłączenia urządzenia do sieci oraz pracy elementów grzejnych. Drzwi suwane zawieszone na łożyskowanej rolce w prowadnicy nierdzewnej. Urządzenie przystosowane do montażu w konstrukcji z poz. 7.68.</t>
    </r>
  </si>
  <si>
    <t>7.62</t>
  </si>
  <si>
    <t>Podgrzewacz lampowy z płytą ceramiczną*</t>
  </si>
  <si>
    <t xml:space="preserve">Podgrzewacz lampowy pozwala zaoszczędzić wiele ciepła i energii. Ceramiczna płytka kamienna o wym. 500x500 mm, uszczelniona silikonem. Termostat płyty podgrzewania. Lampa grzewcza o mocy 250 W. Lampka kontrolna pracy urządzenia. Nóżki z regulacją wysokości. Akrylowa osłona higieniczna. </t>
  </si>
  <si>
    <t>7.63</t>
  </si>
  <si>
    <t>Kociołek do zupy*</t>
  </si>
  <si>
    <t>Kociołek na zupę, pojemność: 10 l, część zewnętrzna wykonana z tworzywa sztucznego, pokrywa nierdzewna.</t>
  </si>
  <si>
    <t>Ø400</t>
  </si>
  <si>
    <t>7.64</t>
  </si>
  <si>
    <t>~5200</t>
  </si>
  <si>
    <t>7.65</t>
  </si>
  <si>
    <t>Pomocnik kelnerski*</t>
  </si>
  <si>
    <t>Pomocniczy element ciągu wydawczego mający zastosowanie jako dystrybutor sztućców i pieczywa oraz podajnik tac. Pomocnik kelnerski wykonany głównie ze stali nierdzewnej w gatunku AISI304, dzięki czemu możliwe jest zachowanie najwyższych standardów higieny i trwałości. Pojemnik na pieczywo wykonany jest ze szkła bezpiecznego. Liczba pojemników GN1/4 h=100: 4 szt.</t>
  </si>
  <si>
    <t>7.66</t>
  </si>
  <si>
    <t>~11000</t>
  </si>
  <si>
    <t>7.67/ 7.68</t>
  </si>
  <si>
    <t>Konstrukcja szkieletowa przygotowana do wstawienia elementów ciągu wydawczego i położenia blatu</t>
  </si>
  <si>
    <t xml:space="preserve">Konstrukcja szkieletowa przygotowana do wstawienia elementów ciągu wydawczego i położenia blatu. Zabudowa ze stali nierdzewnej.  Dostawca konstrukcji barowej zobowiązany jest przekazać schemat wykonania blatów wg którego zostanie wykonany blat zabudowy. Konstrukcja wykończona płytą tzw. cementową, odpowiednią do przyklejenia płytek jak na pozostałym murku z lewej strony restauracji (MOKA 30X60 M21 INDUSTRIAL FLOOR GRES) </t>
  </si>
  <si>
    <t>~21400</t>
  </si>
  <si>
    <t>KAWIARNIA</t>
  </si>
  <si>
    <t>BAR</t>
  </si>
  <si>
    <t>Witryna cukiernicza*</t>
  </si>
  <si>
    <r>
      <t xml:space="preserve">Witryna cukiernicza przeznaczona do zastosowania w cukierniach i kawiarniach. Wnętrze z wysokogatunkowej stali nierdzewnej oraz półki szklane podświetlane LED. Elektroniczny sterownik z wyświetlaczem temperatury. Wymuszony obieg powietrza. Szyba gięta uchylna, podwójna, zespolona. Tylne drzwi przesuwne. Ilość półek: 3 + 1. Temperatura pracy: +4 / +8 </t>
    </r>
    <r>
      <rPr>
        <sz val="8"/>
        <rFont val="Arial"/>
        <family val="2"/>
      </rPr>
      <t>˚</t>
    </r>
    <r>
      <rPr>
        <sz val="8"/>
        <rFont val="Tahoma"/>
        <family val="2"/>
      </rPr>
      <t>C. Powierzchnia ekspozycji: 1,6 m2. Ekologiczny czynnik chłodniczy. Agregat wewnętrzny.</t>
    </r>
  </si>
  <si>
    <t>Konstrukcja barowa frontowa szkieletowo-szafkowa, z zabudową frontową i górną półką</t>
  </si>
  <si>
    <t xml:space="preserve">Konstrukcja barowa frontowa szkieletowo-szafkowa, z zabudową frontową i górną półką - wg rysunku, kształt wg rysunku, z wycięciem na słup, z wbudowanym zlewem z koszem na odpadki, z miejscem na stół chłodniczy barowy, zamrażarkę podblatową, szafki neutralne. Zabudowa ze stali nierdzewnej. Dostawca konstrukcji barowej zobowiązany jest przekazać schemat wykonania blatów wg którego zostanie wykonany blat zabudowy. Konstrukcja wykończona płytą tzw. cementową, odpowiednią do przyklejenia płytek ceramicznych. We front barze (od strony klienta) przewidzieć min. 30 cm na nogi klientów na hookerach. </t>
  </si>
  <si>
    <t>wymiar zgodnie z rysunkiem</t>
  </si>
  <si>
    <t>1.2a</t>
  </si>
  <si>
    <t>1.3</t>
  </si>
  <si>
    <t>1.4</t>
  </si>
  <si>
    <t>1.5</t>
  </si>
  <si>
    <t>Stół chłodniczy barowy, agregat z prawej strony, 2xmoduł dwóch szuflad, szuflady dostosowane do butelek o wys. max. 315 mm, bez blatu na napoje, do wstawienia w konstrukcję z poz. 1.2*</t>
  </si>
  <si>
    <t>1.6</t>
  </si>
  <si>
    <t>Konstrukcja barowa szkieletowo-szafkowa, backbar, połączona z frontbarem</t>
  </si>
  <si>
    <t>Konstrukcja barowa szkieletowo-szafkowa, backbar, połączona z frontbarem, kształt wg rysunku, z wbudowaną umywalką, z szufladą na fusy, z miejscem na kostkarkę podblatową, szafki neutralne. Zabudowa ze stali nierdzewnej. Dostawca konstrukcji barowej zobowiązany jest przekazać schemat wykonania blatów wg którego zostanie wykonany blat zabudowy. Konstrukcja wykończona płytą tzw. cementową, odpowiednią do przyklejenia płytek ceramicznych. Na backbarze przewidzieć półki na alkohol.</t>
  </si>
  <si>
    <t>1.7</t>
  </si>
  <si>
    <t>1.8</t>
  </si>
  <si>
    <t>1.9</t>
  </si>
  <si>
    <t>1.10</t>
  </si>
  <si>
    <t>1.11</t>
  </si>
  <si>
    <t>Płyta indukcyjna z jednym polem grzewczym*</t>
  </si>
  <si>
    <t>Obudowa urządzenia wykonana ze stali nierdzewnej. Kuchenka posiada czujnik rozpoznania zapewniający wyłączenie agregatu grzejnego w przypadku braku naczynia. Sterowanie manualne. Powierzchnia grzewcza wykonanna ze szkła Schott Ceran: szer. 290 x gł. 290 mm.</t>
  </si>
  <si>
    <t>1.12</t>
  </si>
  <si>
    <t>Piec konwekcyjno-parowy kompaktowy*</t>
  </si>
  <si>
    <t>Piec konwekcyjno-parowy wykonany ze stali chromowo-niklowej. Pojemność: 4 x 2/3 GN. Możliwość regulacji temperatury w zakresie do 200 °C. Timer 0 - 120 min. 4 funkcje: rozmrażanie, cyrkulacja powietrza, obróbka kombinowana, obróbka z użyciem par. Różne sposoby przygotowania potraw: gorące powietrze, para, pieczenie, smażenie. Prosta obsługa poprzez manualne pokrętło. Pojemnik na wodę 1,3 l. W zestawie 1 ruszt.</t>
  </si>
  <si>
    <t>1.13</t>
  </si>
  <si>
    <t>Okap przyścienny wyciągowy z filtrami i oświetleniem zintegrowanym*</t>
  </si>
  <si>
    <t>Okap przeznaczony jest do usuwania zanieczyszczeń w postaci dymu, pary, zapachów, gazów będących produktami spalania oraz nadmiaru ciepła, którego źródłem są urządzenia kuchenne. Konstrukcja ze stali nierdzewnej, obudowa wykonana z blachy o grubości 1 mm jako korpus zgrzewano-spawany lub nitowany. Okap posiada system rynienek ociekowych oraz króciec spustowy zaopatrzony w zawór kulowy 1/2" do odprowadzenia tłuszczu. Okap jedno-segmentowy. Wielkość filtrów umożliwia mycie ich w zmywarce. Filtry posiadają uchwyt ułatwiający montaż. Filtry są rozmieszczone na całej długości korpusu okapu bez potrzeby stosowania dodatkowych maskownic zasklepiających. Okap musi posiadać odlewane uchwyty do montażu zawiesi znajdujących się w obrysie okapu, co umożliwia montowanie maskownic zabudowy kanałów (przestrzeni nad okapem) w każdym momencie eksploatacji okapu.  Wyposażenie: króćce podłączeniowe wyciągowe śr. 315 mm, przepustnice regulacyjne, filtry labiryntowe, zawiesia montażowe gwintowane 4 x 2000 mm, oświetlenie zintegrowane.</t>
  </si>
  <si>
    <t>1.14</t>
  </si>
  <si>
    <t>Blender barmański*</t>
  </si>
  <si>
    <t>Blender barmański przeznaczony do mrożonych drinków, cocktaili lub mrożonego cappuccino, margarity, itp. Poliwęglanowy pojemnik ze skalą na bocznej ściance, pojemność 1 l. Dwie prędkości obrotowe. Cztery ostrza wirnika wykonane ze stali nierdzewnej. Winylowa pokrywa pojemnika z ruchomym korkiem do uzupełniania składników. System stabilizacji urządzenia zapobiegający przesuwaniu się blendera.</t>
  </si>
  <si>
    <t>1.15</t>
  </si>
  <si>
    <t>PRZYGOTOWALNIA</t>
  </si>
  <si>
    <t>2.2</t>
  </si>
  <si>
    <t>Stół ze zlewem 1 komorowym z możliwością wstawienia chłodziarki podblatowej z poz. 2.4, z blatem przestającym po prawej stronie</t>
  </si>
  <si>
    <t>2.3</t>
  </si>
  <si>
    <t>2.4</t>
  </si>
  <si>
    <t>ZMYWALNIA NACZYŃ</t>
  </si>
  <si>
    <t>Stół ze zlewem 1 komorowym, pod blatem miejsce na zmiękczacz automatyczny</t>
  </si>
  <si>
    <t>3.2</t>
  </si>
  <si>
    <t>3.3</t>
  </si>
  <si>
    <t>3.4</t>
  </si>
  <si>
    <t>Podstawa pod zmywarkę z poz. 3.3</t>
  </si>
  <si>
    <t>Wykonanie: stal nierdzewna AISI 304. Podstawa wyposażona w prowadnice przystosowane do koszy w rozmiarze: 500x500x150 mm.</t>
  </si>
  <si>
    <t>3.5</t>
  </si>
  <si>
    <t>Stół szkieletowy z półką pełną stałą mobilny</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</si>
  <si>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 mm i wysokości 100 mm zapewniającym podwyższenie sztywności konstrukcji. Szkielet wyposażony w półkę pełną spawaną do szkieletu, wyposażoną 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 
Stół wyposażony w 4 koła skrętne o Ø 125 mm, w tym dwa z 
hamulcem.</t>
  </si>
  <si>
    <t>3.5a</t>
  </si>
  <si>
    <t>MAGAZYN NAPOJÓW</t>
  </si>
  <si>
    <t>SZATNIA PERSONELU</t>
  </si>
  <si>
    <t>Szafka odzieżowa</t>
  </si>
  <si>
    <t>Jednodrzwiowa szafa ubraniowa. Wieniec dolny z blachy ocynkowanej. Komora szafy podzielona na dwa przedziały, umożliwiające oddzielne umieszczenie odzieży ochronnej i ubrań codziennych. Komora wyposażona w drążek na odzież, wieszak na odzież, haczyk na ręcznik, lusterko oraz górną półkę. Drzwi z blachy 0,8 mm. Pozostałe elementy szafy wykonane z blachy 0,6 mm. Zamek na kluczyk ryglujący drzwi w trzech punktach.</t>
  </si>
  <si>
    <t>POKÓJ SOCJALNY PERSONELU</t>
  </si>
  <si>
    <t>SPRZĘT PORZĄDKOWY</t>
  </si>
  <si>
    <t>Zlew porządkowy niski</t>
  </si>
  <si>
    <t>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500 mm. Zagłębienie płyty wykonane jest 30 mm od boków (w zależności od typu płyty) i 50 mm od czoła. Wyrób wyposażony w bolec ekwipotencjalny do wyrównania potencjałów. W płytach nie stosuje 
się na wypełnienia materiałów chłonących wilgoć, nawet jeśli są przed 
tym zabezpieczone. Komory zlewozmywakowe wyposażone w 
standardzie w syfony z sitkiem nierdzewnym. Komora zlewozmywaka 
z uchylnym rusztem.</t>
  </si>
  <si>
    <t>bateria naścienna</t>
  </si>
  <si>
    <t>Bateria naścienna ½”, metalowe pokrętła, obrotowa wylewka z regulacją strumienia, głowice zaworów samosmarowne, niezacieralne, natężenie przepływu wody od 32 do 38 l/min (przy 3 do 4 barów). Wysięg wylewki: 250 mm.</t>
  </si>
  <si>
    <t>KOMUNIKACJA</t>
  </si>
  <si>
    <t xml:space="preserve">Szafa magazynowa z 2 drzwiami skrzydłowymi, nieprzelotowa </t>
  </si>
  <si>
    <t>Wykonanie ze stali nierdzewnej AISI 304. Konstrukcja z blachy z grubości min. 1,0 mm. Sufit nakładany. Stała usztywniana przegroda środkowa i 2 półki przestawne. Możliwość zmiany na obiekcie nóg z regulowaną wysokością na zespoły jezdne. Światło pomiędzy półką dolną, a posadzką zgodne z DIN18865. Elementy nośne zaczepów półek wykonane w formie listew nierdzewnych i montowane w sposób uniemożliwiający zaleganie nieczystości - demontowalne. Zabrania się wykonywania otworów nośnych zaczepów w elementach konstrukcyjnych szaf oraz osadzania półek na bolcach montowanych na stałe. 2 półki wyjmowane z możliwością regulacji w zakresie 300 mm, co 12,5 mm. Drzwi zawiasowe nakładane na korpus. Otwarcie drzwi na kąt 90° umożliwia korzystanie z całego światła technologicznego szafki. Możliwość otwierania drzwi zawiasowych na kąt 190°. Zatrzask magnetyczny i zawiasy drzwiowe zamontowane tak, aby nie zabierały światła technologicznego wnętrza szafki po otwarciu drzwi. Ergonomiczny uchwyt drzwiowy –  profil chwytowy wyprofilowany z poszycia zewnętrznego o szerokości 60 mm. Wyrób wyposażony w bolec ekwipotencjalny do wyrównania potencjałów. 
Regulacja wysokości w zakresie ± 15 mm.</t>
  </si>
  <si>
    <t xml:space="preserve">Szafa magazynowa z 1 drzwiami skrzydłowymi, nieprzelotowa </t>
  </si>
  <si>
    <t xml:space="preserve">MAGAZYN </t>
  </si>
  <si>
    <t>8.1</t>
  </si>
  <si>
    <t>Szafa chłodnicza Gastro Profi 700L, z zew. i wew. nierdzewna, drzwi pełne*</t>
  </si>
  <si>
    <t>Obudowa zewnętrzna oraz wnętrze mają być wykonane ze stali nierdzewnej. Sterowanie cyfrowe z wyświetlaczem temperatury. Szafa przystosowana do pracy w temperaturze otoczenia do +43 °C. Bezobsługowe usuwanie skroplin powstających w czasie rozmrażania (odparowanie). Automatyczne i ręczne rozmrażanie chłodnicy grzałką. Izolacja poliuretanowa 60 mm. Obieg powietrza wymuszony za pomocą wentylatorów oraz kanałem nawiewnym na tylniej ścianie. Uszczelka drzwi z wkładem magnetycznym, demontowana. Możliwość demontowania nośników prowadnic, celem dokładnego oczyszczenia wnętrza. Ekologiczny czynnik chłodniczy R404a. Przestrzeń robocza przystosowana do normalizowanych pojemników GN1/1 lub GN2/1. Zagłębione dno komory. Drzwi wyposażone w zawiasy z samodomykaczem (przy otwarciu drzwi &lt;90°). Bezdotykowy wyłącznik wentylatora chłodnicy po otwarciu drzwi. Uchwyt drzwi ma być wykonany z poszycia zewnętrznego drzwi na całej ich długości. Nogi regulowane, nierdzewne. Maksymalne obciążenie półki: 30 kg, maksymalny załadunek: 150 kg. Temperatura wnętrza: 
-1 ÷ +10°C. Wyposażenie: 5 rusztów metalowych, plastyfikowanych 
GN 2/1, 5 kompletów prowadnic, zamek.</t>
  </si>
  <si>
    <t>POZIOM +1</t>
  </si>
  <si>
    <t>DRINK BAR PRZY SPA</t>
  </si>
  <si>
    <t>Konstrukcja barowa szkieletowo-szafkowa ze stali nierdzewnej, backbar</t>
  </si>
  <si>
    <t>Konstrukcja barowa szkieletowo-szafkowa ze stali nierdzewnej, backbar, z wbudowaną umywalką z dyspenserem ręczników, mydła i koszem wychylnym na odpadki, z szufladą na fusy, z miejscem na stół chłodniczy na napoje, z miejscem na zmiękczacz wody. Zabudowa ze stali nierdzewnej. Dostawca konstrukcji barowej zobowiązany jest przekazać schemat wykonania blatów wg którego zostanie wykonany blat zabudowy. Konstrukcja wykończona płytą tzw. cementową, odpowiednią do przyklejenia płytek ceramicznych. Na backbarze przewidzieć półki na alkohol.</t>
  </si>
  <si>
    <t>wymiary zgodnie z rysunkiem</t>
  </si>
  <si>
    <t>Chłodziarka barowa nierdzewna 1 x drz. przeszklone prawe z zamkiem*</t>
  </si>
  <si>
    <t>Chłodziarka wykonana ze stali nierdzewnej. Sterowanie cyfrowe z wyświetlaczem temperatury, przystosowana do temp. otoczenia +25°C, wymuszony obieg powietrza, automatyczne usuwanie skroplin, automatyczne rozmrażanie z wentylatorami, izolacja 30 mm, demontowana magnetyczna uszczelka drzwi, ekologiczny czynnik chłodniczy, płaskie dno komory chłodniczej, półki przestawne, oświetlenie LED, drzwi przeszklone (szkło hartowane), zakres temp. +2 ÷ +8°C. Pojemność: 135 l. (117 butelek o poj. 330 ml (Ø60 mm)). Wyposażenie: 2 ruszty nierdzewne, zamek.</t>
  </si>
  <si>
    <t>Konstrukcja barowa szkieletowo-szafkowa, z zabudową frontową i półką barową</t>
  </si>
  <si>
    <t xml:space="preserve">Konstrukcja barowa szkieletowo-szafkowa, z zabudową frontową i półką barową, kształt wg rysunku, z wbudowanym zlewem z koszem na odpadki i miejscem na zmiękczacz wody, z miejscem na zmywarkę podblatową, z sekcją barmańską ze zlewem i z szufladą na odpadki, z szafką drzwi skrzydłowe. Zabudowa ze stali nierdzewnej. Dostawca konstrukcji barowej zobowiązany jest przekazać schemat wykonania blatów wg którego zostanie wykonany blat zabudowy. Konstrukcja wykończona płytą tzw. cementową, odpowiednią do przyklejenia płytek ceramicznych. We front barze (od strony klienta) przewidzieć min. 30 cm na nogi klientów na hookerach. </t>
  </si>
  <si>
    <t>1.6a</t>
  </si>
  <si>
    <t>bateria sztorcowa niska*</t>
  </si>
  <si>
    <t>Zmywarka do szkła*</t>
  </si>
  <si>
    <t>Zmywarka barowa przystosowana do mycia szkła i małych talerzyków., obudowa myjące wykonane ze stali nierdzewnej, ramiona myjące wykonane z tworzywa sztucznego, w pełni zautomatyzowany proces mycia, wyłącznik zabezpieczający przed włączeniem przy otwartych drzwiczkach, izolacja termiczna i akustyczna, odpływ grawitacyjny, czytelny panel sterowania. Wymiary kosza: 400x400 mm, maksymalna wysokość mytych szklanek: 295 mm, maksymalna średnica talerzy: 305 mm, wydajność: 30 koszy/h, cykl mycia: 120 s., pojemność zbiornika na wodę: 14,5 l., zużycie wody: 1,8 l./cykl. Wyposażenie: system dozujący środki płuczące, kosz płaski do mycia szklanek – 2 szt., koszyczek do mycia łyżeczek – 1 szt.</t>
  </si>
  <si>
    <t>Kostkarka, wydajność 20 kg/dobę, chłodzona wodą*</t>
  </si>
  <si>
    <t>Mikser barmański*</t>
  </si>
  <si>
    <t>Mikser barmański przeznaczony do cocktaili mlecznych, shaków, drinki itp. Obudowa aluminiowo-chromowana. Pojemnik o pojemności 0,55 l. wykonany z tworzywa sztucznego. Płynna regulacja obrotów, prędkość 4000-1400 obr./min.</t>
  </si>
  <si>
    <t>1.10a</t>
  </si>
  <si>
    <t>1.10b</t>
  </si>
  <si>
    <t>MAGAZYN</t>
  </si>
  <si>
    <t>Regał podstawowy polietylenowy</t>
  </si>
  <si>
    <t>Wartość netto:</t>
  </si>
  <si>
    <t>Rezerwa 5% [kW]</t>
  </si>
  <si>
    <t>VAT 23%</t>
  </si>
  <si>
    <t>Razem [kW]</t>
  </si>
  <si>
    <t>Wartość brutto:</t>
  </si>
</sst>
</file>

<file path=xl/styles.xml><?xml version="1.0" encoding="utf-8"?>
<styleSheet xmlns="http://schemas.openxmlformats.org/spreadsheetml/2006/main">
  <numFmts count="6">
    <numFmt numFmtId="164" formatCode="GENERAL"/>
    <numFmt numFmtId="165" formatCode="#,##0\ [$€-1]"/>
    <numFmt numFmtId="166" formatCode="#,##0.00&quot; zł&quot;"/>
    <numFmt numFmtId="167" formatCode="0.00"/>
    <numFmt numFmtId="168" formatCode="0.0"/>
    <numFmt numFmtId="169" formatCode="0.000"/>
  </numFmts>
  <fonts count="11">
    <font>
      <sz val="10"/>
      <name val="Arial"/>
      <family val="2"/>
    </font>
    <font>
      <sz val="10"/>
      <name val="Arial CE"/>
      <family val="2"/>
    </font>
    <font>
      <sz val="8"/>
      <name val="Tahoma"/>
      <family val="2"/>
    </font>
    <font>
      <b/>
      <sz val="12"/>
      <name val="Tahoma"/>
      <family val="2"/>
    </font>
    <font>
      <sz val="12"/>
      <name val="Arial"/>
      <family val="2"/>
    </font>
    <font>
      <b/>
      <sz val="8"/>
      <name val="Tahoma"/>
      <family val="2"/>
    </font>
    <font>
      <b/>
      <sz val="7"/>
      <name val="Tahoma"/>
      <family val="2"/>
    </font>
    <font>
      <b/>
      <u val="single"/>
      <sz val="8"/>
      <name val="Tahoma"/>
      <family val="2"/>
    </font>
    <font>
      <sz val="8"/>
      <name val="Arial"/>
      <family val="2"/>
    </font>
    <font>
      <sz val="8"/>
      <color indexed="8"/>
      <name val="Tahoma"/>
      <family val="2"/>
    </font>
    <font>
      <b/>
      <sz val="8"/>
      <color indexed="8"/>
      <name val="Tahoma"/>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50"/>
        <bgColor indexed="64"/>
      </patternFill>
    </fill>
    <fill>
      <patternFill patternType="solid">
        <fgColor indexed="17"/>
        <bgColor indexed="64"/>
      </patternFill>
    </fill>
  </fills>
  <borders count="44">
    <border>
      <left/>
      <right/>
      <top/>
      <bottom/>
      <diagonal/>
    </border>
    <border>
      <left style="medium">
        <color indexed="8"/>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pplyNumberFormat="0" applyFill="0" applyBorder="0" applyAlignment="0" applyProtection="0"/>
    <xf numFmtId="164" fontId="0" fillId="0" borderId="0">
      <alignment/>
      <protection/>
    </xf>
    <xf numFmtId="164" fontId="1" fillId="0" borderId="0">
      <alignment/>
      <protection/>
    </xf>
  </cellStyleXfs>
  <cellXfs count="243">
    <xf numFmtId="164" fontId="0" fillId="0" borderId="0" xfId="0" applyAlignment="1">
      <alignment/>
    </xf>
    <xf numFmtId="164" fontId="2" fillId="0" borderId="0" xfId="0" applyFont="1" applyAlignment="1">
      <alignment vertical="center"/>
    </xf>
    <xf numFmtId="165" fontId="2" fillId="2" borderId="0" xfId="0" applyNumberFormat="1" applyFont="1" applyFill="1" applyAlignment="1">
      <alignment horizontal="center" vertical="center" wrapText="1"/>
    </xf>
    <xf numFmtId="166" fontId="2" fillId="2" borderId="0" xfId="0" applyNumberFormat="1" applyFont="1" applyFill="1" applyAlignment="1">
      <alignment horizontal="center" vertical="center" wrapText="1"/>
    </xf>
    <xf numFmtId="164" fontId="3" fillId="3" borderId="1" xfId="0" applyFont="1" applyFill="1" applyBorder="1" applyAlignment="1">
      <alignment horizontal="center" vertical="center" wrapText="1"/>
    </xf>
    <xf numFmtId="164" fontId="4" fillId="0" borderId="2" xfId="0" applyFont="1" applyBorder="1" applyAlignment="1">
      <alignment vertical="center"/>
    </xf>
    <xf numFmtId="166" fontId="2" fillId="3" borderId="3" xfId="0" applyNumberFormat="1" applyFont="1" applyFill="1" applyBorder="1" applyAlignment="1">
      <alignment horizontal="center" vertical="center" wrapText="1"/>
    </xf>
    <xf numFmtId="164" fontId="3" fillId="3" borderId="4" xfId="0" applyFont="1" applyFill="1" applyBorder="1" applyAlignment="1">
      <alignment horizontal="center" vertical="center"/>
    </xf>
    <xf numFmtId="164" fontId="5" fillId="3" borderId="5" xfId="0" applyFont="1" applyFill="1" applyBorder="1" applyAlignment="1">
      <alignment horizontal="center" vertical="center" wrapText="1"/>
    </xf>
    <xf numFmtId="164" fontId="6" fillId="3" borderId="5" xfId="0" applyFont="1" applyFill="1" applyBorder="1" applyAlignment="1">
      <alignment horizontal="center" vertical="center" wrapText="1"/>
    </xf>
    <xf numFmtId="164" fontId="5" fillId="3" borderId="6" xfId="0"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4" fontId="5" fillId="3" borderId="7" xfId="0" applyFont="1" applyFill="1" applyBorder="1" applyAlignment="1">
      <alignment horizontal="center" vertical="center" wrapText="1"/>
    </xf>
    <xf numFmtId="164" fontId="5" fillId="3" borderId="8" xfId="0" applyFont="1" applyFill="1" applyBorder="1" applyAlignment="1">
      <alignment horizontal="center" vertical="center" wrapText="1"/>
    </xf>
    <xf numFmtId="166" fontId="5" fillId="3" borderId="5" xfId="0" applyNumberFormat="1" applyFont="1" applyFill="1" applyBorder="1" applyAlignment="1">
      <alignment horizontal="center" vertical="center" wrapText="1"/>
    </xf>
    <xf numFmtId="164" fontId="5" fillId="3" borderId="9" xfId="0" applyFont="1" applyFill="1" applyBorder="1" applyAlignment="1">
      <alignment horizontal="center" vertical="center" wrapText="1"/>
    </xf>
    <xf numFmtId="164" fontId="5" fillId="3" borderId="10" xfId="0" applyFont="1" applyFill="1" applyBorder="1" applyAlignment="1">
      <alignment horizontal="center" vertical="center" wrapText="1"/>
    </xf>
    <xf numFmtId="164" fontId="5" fillId="3" borderId="11" xfId="0" applyFont="1" applyFill="1" applyBorder="1" applyAlignment="1">
      <alignment horizontal="center" vertical="center" wrapText="1"/>
    </xf>
    <xf numFmtId="164" fontId="5" fillId="3" borderId="12" xfId="0" applyFont="1" applyFill="1" applyBorder="1" applyAlignment="1">
      <alignment horizontal="center" vertical="center" wrapText="1"/>
    </xf>
    <xf numFmtId="164" fontId="5" fillId="3" borderId="13" xfId="0" applyFont="1" applyFill="1" applyBorder="1" applyAlignment="1">
      <alignment vertical="center" wrapText="1"/>
    </xf>
    <xf numFmtId="164" fontId="5" fillId="3" borderId="14" xfId="0" applyFont="1" applyFill="1" applyBorder="1" applyAlignment="1">
      <alignment horizontal="center" vertical="center" wrapText="1"/>
    </xf>
    <xf numFmtId="164" fontId="5" fillId="3" borderId="13" xfId="0" applyFont="1" applyFill="1" applyBorder="1" applyAlignment="1">
      <alignment horizontal="center" vertical="center" wrapText="1"/>
    </xf>
    <xf numFmtId="164" fontId="5" fillId="3" borderId="15" xfId="0" applyFont="1" applyFill="1" applyBorder="1" applyAlignment="1">
      <alignment horizontal="center" vertical="center" wrapText="1"/>
    </xf>
    <xf numFmtId="164" fontId="5" fillId="3" borderId="16" xfId="0" applyFont="1" applyFill="1" applyBorder="1" applyAlignment="1">
      <alignment horizontal="center" vertical="center" wrapText="1"/>
    </xf>
    <xf numFmtId="164" fontId="5" fillId="3" borderId="17" xfId="0" applyFont="1" applyFill="1" applyBorder="1" applyAlignment="1">
      <alignment horizontal="center" vertical="center" wrapText="1"/>
    </xf>
    <xf numFmtId="164" fontId="5" fillId="3" borderId="18" xfId="0" applyFont="1" applyFill="1" applyBorder="1" applyAlignment="1">
      <alignment horizontal="center" vertical="center" wrapText="1"/>
    </xf>
    <xf numFmtId="164" fontId="7" fillId="4" borderId="19" xfId="0" applyFont="1" applyFill="1" applyBorder="1" applyAlignment="1">
      <alignment horizontal="center" vertical="center"/>
    </xf>
    <xf numFmtId="164" fontId="7" fillId="4" borderId="20" xfId="0" applyFont="1" applyFill="1" applyBorder="1" applyAlignment="1">
      <alignment horizontal="center" vertical="center"/>
    </xf>
    <xf numFmtId="164" fontId="5" fillId="4" borderId="21" xfId="0" applyFont="1" applyFill="1" applyBorder="1" applyAlignment="1">
      <alignment vertical="center" wrapText="1"/>
    </xf>
    <xf numFmtId="164" fontId="2" fillId="4" borderId="21" xfId="0" applyFont="1" applyFill="1" applyBorder="1" applyAlignment="1">
      <alignment horizontal="center" vertical="center" wrapText="1"/>
    </xf>
    <xf numFmtId="165" fontId="2" fillId="4" borderId="21" xfId="0" applyNumberFormat="1" applyFont="1" applyFill="1" applyBorder="1" applyAlignment="1">
      <alignment horizontal="center" vertical="center" wrapText="1"/>
    </xf>
    <xf numFmtId="164" fontId="2" fillId="4" borderId="21" xfId="0" applyFont="1" applyFill="1" applyBorder="1" applyAlignment="1">
      <alignment horizontal="center" vertical="center"/>
    </xf>
    <xf numFmtId="164" fontId="2" fillId="4" borderId="22" xfId="0" applyFont="1" applyFill="1" applyBorder="1" applyAlignment="1">
      <alignment horizontal="center" vertical="center"/>
    </xf>
    <xf numFmtId="164" fontId="2" fillId="4" borderId="19" xfId="0" applyFont="1" applyFill="1" applyBorder="1" applyAlignment="1">
      <alignment horizontal="center" vertical="center"/>
    </xf>
    <xf numFmtId="164" fontId="2" fillId="4" borderId="23" xfId="0" applyFont="1" applyFill="1" applyBorder="1" applyAlignment="1">
      <alignment horizontal="center" vertical="center"/>
    </xf>
    <xf numFmtId="164" fontId="2" fillId="4" borderId="24" xfId="0" applyFont="1" applyFill="1" applyBorder="1" applyAlignment="1">
      <alignment horizontal="center" vertical="center"/>
    </xf>
    <xf numFmtId="166" fontId="2" fillId="4" borderId="21" xfId="0" applyNumberFormat="1" applyFont="1" applyFill="1" applyBorder="1" applyAlignment="1">
      <alignment horizontal="center" vertical="center" wrapText="1"/>
    </xf>
    <xf numFmtId="164" fontId="7" fillId="5" borderId="25" xfId="0" applyFont="1" applyFill="1" applyBorder="1" applyAlignment="1">
      <alignment horizontal="center" vertical="center"/>
    </xf>
    <xf numFmtId="164" fontId="7" fillId="5" borderId="20" xfId="0" applyFont="1" applyFill="1" applyBorder="1" applyAlignment="1">
      <alignment horizontal="center" vertical="center"/>
    </xf>
    <xf numFmtId="164" fontId="5" fillId="5" borderId="21" xfId="0" applyFont="1" applyFill="1" applyBorder="1" applyAlignment="1">
      <alignment vertical="center" wrapText="1"/>
    </xf>
    <xf numFmtId="164" fontId="2" fillId="5" borderId="21" xfId="0" applyFont="1" applyFill="1" applyBorder="1" applyAlignment="1">
      <alignment horizontal="center" vertical="center" wrapText="1"/>
    </xf>
    <xf numFmtId="165" fontId="2" fillId="5" borderId="21" xfId="0" applyNumberFormat="1" applyFont="1" applyFill="1" applyBorder="1" applyAlignment="1">
      <alignment horizontal="center" vertical="center" wrapText="1"/>
    </xf>
    <xf numFmtId="164" fontId="2" fillId="5" borderId="21" xfId="0" applyFont="1" applyFill="1" applyBorder="1" applyAlignment="1">
      <alignment horizontal="center" vertical="center"/>
    </xf>
    <xf numFmtId="164" fontId="2" fillId="5" borderId="22" xfId="0" applyFont="1" applyFill="1" applyBorder="1" applyAlignment="1">
      <alignment horizontal="center" vertical="center"/>
    </xf>
    <xf numFmtId="164" fontId="2" fillId="5" borderId="25" xfId="0" applyFont="1" applyFill="1" applyBorder="1" applyAlignment="1">
      <alignment horizontal="center" vertical="center"/>
    </xf>
    <xf numFmtId="164" fontId="2" fillId="5" borderId="26" xfId="0" applyFont="1" applyFill="1" applyBorder="1" applyAlignment="1">
      <alignment horizontal="center" vertical="center"/>
    </xf>
    <xf numFmtId="164" fontId="2" fillId="5" borderId="27" xfId="0" applyFont="1" applyFill="1" applyBorder="1" applyAlignment="1">
      <alignment horizontal="center" vertical="center"/>
    </xf>
    <xf numFmtId="166" fontId="2" fillId="5" borderId="21" xfId="0" applyNumberFormat="1" applyFont="1" applyFill="1" applyBorder="1" applyAlignment="1">
      <alignment horizontal="center" vertical="center" wrapText="1"/>
    </xf>
    <xf numFmtId="164" fontId="5" fillId="0" borderId="25" xfId="0" applyFont="1" applyFill="1" applyBorder="1" applyAlignment="1">
      <alignment horizontal="center" vertical="center" wrapText="1"/>
    </xf>
    <xf numFmtId="164" fontId="2" fillId="0" borderId="28" xfId="0" applyFont="1" applyFill="1" applyBorder="1" applyAlignment="1">
      <alignment horizontal="center" vertical="center"/>
    </xf>
    <xf numFmtId="164" fontId="2" fillId="0" borderId="25" xfId="0" applyFont="1" applyFill="1" applyBorder="1" applyAlignment="1">
      <alignment horizontal="left" vertical="center" wrapText="1"/>
    </xf>
    <xf numFmtId="164" fontId="2" fillId="0" borderId="25" xfId="0" applyFont="1" applyFill="1" applyBorder="1" applyAlignment="1">
      <alignment horizontal="center" vertical="center" wrapText="1"/>
    </xf>
    <xf numFmtId="165" fontId="2" fillId="0" borderId="25" xfId="0" applyNumberFormat="1" applyFont="1" applyFill="1" applyBorder="1" applyAlignment="1">
      <alignment horizontal="center" vertical="center" wrapText="1"/>
    </xf>
    <xf numFmtId="164" fontId="2" fillId="0" borderId="25" xfId="0" applyNumberFormat="1" applyFont="1" applyFill="1" applyBorder="1" applyAlignment="1">
      <alignment horizontal="center" vertical="center" wrapText="1"/>
    </xf>
    <xf numFmtId="164" fontId="2" fillId="0" borderId="25" xfId="0" applyFont="1" applyFill="1" applyBorder="1" applyAlignment="1">
      <alignment horizontal="center" vertical="center"/>
    </xf>
    <xf numFmtId="164" fontId="2" fillId="0" borderId="29" xfId="0" applyFont="1" applyFill="1" applyBorder="1" applyAlignment="1">
      <alignment horizontal="center" vertical="center"/>
    </xf>
    <xf numFmtId="164" fontId="2" fillId="0" borderId="26" xfId="0" applyFont="1" applyFill="1" applyBorder="1" applyAlignment="1">
      <alignment horizontal="center" vertical="center" wrapText="1"/>
    </xf>
    <xf numFmtId="164" fontId="2" fillId="0" borderId="27" xfId="0" applyFont="1" applyFill="1" applyBorder="1" applyAlignment="1">
      <alignment horizontal="center" vertical="center"/>
    </xf>
    <xf numFmtId="166" fontId="2" fillId="2" borderId="25" xfId="0" applyNumberFormat="1" applyFont="1" applyFill="1" applyBorder="1" applyAlignment="1">
      <alignment horizontal="center" vertical="center" wrapText="1"/>
    </xf>
    <xf numFmtId="164" fontId="5" fillId="0" borderId="25" xfId="0" applyFont="1" applyFill="1" applyBorder="1" applyAlignment="1">
      <alignment horizontal="left" vertical="center" wrapText="1"/>
    </xf>
    <xf numFmtId="164" fontId="2" fillId="0" borderId="26" xfId="0" applyFont="1" applyFill="1" applyBorder="1" applyAlignment="1">
      <alignment horizontal="center" vertical="center"/>
    </xf>
    <xf numFmtId="164" fontId="5" fillId="5" borderId="25" xfId="0" applyFont="1" applyFill="1" applyBorder="1" applyAlignment="1">
      <alignment horizontal="center" vertical="center" wrapText="1"/>
    </xf>
    <xf numFmtId="164" fontId="2" fillId="5" borderId="28" xfId="0" applyFont="1" applyFill="1" applyBorder="1" applyAlignment="1">
      <alignment horizontal="center" vertical="center"/>
    </xf>
    <xf numFmtId="164" fontId="5" fillId="5" borderId="25" xfId="0" applyFont="1" applyFill="1" applyBorder="1" applyAlignment="1">
      <alignment horizontal="left" vertical="center" wrapText="1"/>
    </xf>
    <xf numFmtId="164" fontId="2" fillId="5" borderId="25" xfId="0" applyFont="1" applyFill="1" applyBorder="1" applyAlignment="1">
      <alignment horizontal="center" vertical="center" wrapText="1"/>
    </xf>
    <xf numFmtId="165" fontId="2" fillId="5" borderId="25" xfId="0" applyNumberFormat="1" applyFont="1" applyFill="1" applyBorder="1" applyAlignment="1">
      <alignment horizontal="center" vertical="center" wrapText="1"/>
    </xf>
    <xf numFmtId="164" fontId="2" fillId="5" borderId="29" xfId="0" applyFont="1" applyFill="1" applyBorder="1" applyAlignment="1">
      <alignment horizontal="center" vertical="center"/>
    </xf>
    <xf numFmtId="166" fontId="2" fillId="5" borderId="25" xfId="0" applyNumberFormat="1" applyFont="1" applyFill="1" applyBorder="1" applyAlignment="1">
      <alignment horizontal="center" vertical="center" wrapText="1"/>
    </xf>
    <xf numFmtId="164" fontId="5" fillId="0" borderId="25" xfId="0" applyFont="1" applyFill="1" applyBorder="1" applyAlignment="1">
      <alignment horizontal="center"/>
    </xf>
    <xf numFmtId="164" fontId="2" fillId="0" borderId="28" xfId="0" applyFont="1" applyFill="1" applyBorder="1" applyAlignment="1">
      <alignment horizontal="center"/>
    </xf>
    <xf numFmtId="164" fontId="2" fillId="0" borderId="25" xfId="0" applyFont="1" applyFill="1" applyBorder="1" applyAlignment="1">
      <alignment horizontal="left" wrapText="1"/>
    </xf>
    <xf numFmtId="164" fontId="5" fillId="5" borderId="25" xfId="0" applyFont="1" applyFill="1" applyBorder="1" applyAlignment="1">
      <alignment horizontal="center"/>
    </xf>
    <xf numFmtId="164" fontId="2" fillId="5" borderId="28" xfId="0" applyFont="1" applyFill="1" applyBorder="1" applyAlignment="1">
      <alignment horizontal="center"/>
    </xf>
    <xf numFmtId="164" fontId="5" fillId="5" borderId="25" xfId="0" applyFont="1" applyFill="1" applyBorder="1" applyAlignment="1">
      <alignment horizontal="left" wrapText="1"/>
    </xf>
    <xf numFmtId="164" fontId="2" fillId="0" borderId="28" xfId="0" applyFont="1" applyFill="1" applyBorder="1" applyAlignment="1">
      <alignment horizontal="center" vertical="center" wrapText="1"/>
    </xf>
    <xf numFmtId="167" fontId="2" fillId="0" borderId="25" xfId="0" applyNumberFormat="1" applyFont="1" applyFill="1" applyBorder="1" applyAlignment="1">
      <alignment horizontal="center" vertical="center" wrapText="1"/>
    </xf>
    <xf numFmtId="164" fontId="2" fillId="5" borderId="28" xfId="0" applyFont="1" applyFill="1" applyBorder="1" applyAlignment="1">
      <alignment horizontal="center" vertical="center" wrapText="1"/>
    </xf>
    <xf numFmtId="164" fontId="2" fillId="5" borderId="25" xfId="0" applyNumberFormat="1" applyFont="1" applyFill="1" applyBorder="1" applyAlignment="1">
      <alignment horizontal="center" vertical="center" wrapText="1"/>
    </xf>
    <xf numFmtId="164" fontId="5" fillId="3" borderId="25" xfId="0" applyFont="1" applyFill="1" applyBorder="1" applyAlignment="1">
      <alignment horizontal="center" vertical="center" wrapText="1"/>
    </xf>
    <xf numFmtId="164" fontId="2" fillId="3" borderId="28" xfId="0" applyFont="1" applyFill="1" applyBorder="1" applyAlignment="1">
      <alignment horizontal="center" vertical="center" wrapText="1"/>
    </xf>
    <xf numFmtId="164" fontId="5" fillId="3" borderId="25" xfId="0" applyFont="1" applyFill="1" applyBorder="1" applyAlignment="1">
      <alignment horizontal="left" vertical="center" wrapText="1"/>
    </xf>
    <xf numFmtId="164" fontId="2" fillId="3" borderId="25" xfId="0" applyFont="1" applyFill="1" applyBorder="1" applyAlignment="1">
      <alignment horizontal="center" vertical="center" wrapText="1"/>
    </xf>
    <xf numFmtId="165" fontId="2" fillId="3" borderId="25" xfId="0" applyNumberFormat="1" applyFont="1" applyFill="1" applyBorder="1" applyAlignment="1">
      <alignment horizontal="center" vertical="center" wrapText="1"/>
    </xf>
    <xf numFmtId="164" fontId="2" fillId="3" borderId="25" xfId="0" applyNumberFormat="1" applyFont="1" applyFill="1" applyBorder="1" applyAlignment="1">
      <alignment horizontal="center" vertical="center" wrapText="1"/>
    </xf>
    <xf numFmtId="164" fontId="2" fillId="3" borderId="25" xfId="0" applyFont="1" applyFill="1" applyBorder="1" applyAlignment="1">
      <alignment horizontal="center" vertical="center"/>
    </xf>
    <xf numFmtId="164" fontId="2" fillId="3" borderId="29" xfId="0" applyFont="1" applyFill="1" applyBorder="1" applyAlignment="1">
      <alignment horizontal="center" vertical="center"/>
    </xf>
    <xf numFmtId="164" fontId="2" fillId="3" borderId="26" xfId="0" applyFont="1" applyFill="1" applyBorder="1" applyAlignment="1">
      <alignment horizontal="center" vertical="center"/>
    </xf>
    <xf numFmtId="164" fontId="2" fillId="3" borderId="27" xfId="0" applyFont="1" applyFill="1" applyBorder="1" applyAlignment="1">
      <alignment horizontal="center" vertical="center"/>
    </xf>
    <xf numFmtId="166" fontId="2" fillId="3" borderId="25" xfId="0" applyNumberFormat="1" applyFont="1" applyFill="1" applyBorder="1" applyAlignment="1">
      <alignment horizontal="center" vertical="center" wrapText="1"/>
    </xf>
    <xf numFmtId="164" fontId="5" fillId="0" borderId="30" xfId="0" applyFont="1" applyFill="1" applyBorder="1" applyAlignment="1">
      <alignment horizontal="center" vertical="center" wrapText="1"/>
    </xf>
    <xf numFmtId="164" fontId="2" fillId="0" borderId="31" xfId="0" applyFont="1" applyFill="1" applyBorder="1" applyAlignment="1">
      <alignment horizontal="center" vertical="center" wrapText="1"/>
    </xf>
    <xf numFmtId="164" fontId="2" fillId="0" borderId="30" xfId="0" applyFont="1" applyFill="1" applyBorder="1" applyAlignment="1">
      <alignment horizontal="left" vertical="center" wrapText="1"/>
    </xf>
    <xf numFmtId="164" fontId="2" fillId="0" borderId="30" xfId="20" applyNumberFormat="1" applyFont="1" applyFill="1" applyBorder="1" applyAlignment="1" applyProtection="1">
      <alignment horizontal="left" vertical="center" wrapText="1"/>
      <protection/>
    </xf>
    <xf numFmtId="164" fontId="2" fillId="0" borderId="30" xfId="0" applyFont="1" applyFill="1" applyBorder="1" applyAlignment="1">
      <alignment horizontal="center" vertical="center" wrapText="1"/>
    </xf>
    <xf numFmtId="165" fontId="2" fillId="0" borderId="30" xfId="0" applyNumberFormat="1" applyFont="1" applyFill="1" applyBorder="1" applyAlignment="1">
      <alignment horizontal="center" vertical="center" wrapText="1"/>
    </xf>
    <xf numFmtId="164" fontId="2" fillId="0" borderId="30" xfId="0" applyNumberFormat="1" applyFont="1" applyFill="1" applyBorder="1" applyAlignment="1">
      <alignment horizontal="center" vertical="center" wrapText="1"/>
    </xf>
    <xf numFmtId="164" fontId="2" fillId="0" borderId="30" xfId="0" applyFont="1" applyFill="1" applyBorder="1" applyAlignment="1">
      <alignment horizontal="center" vertical="center"/>
    </xf>
    <xf numFmtId="164" fontId="2" fillId="0" borderId="32" xfId="0" applyFont="1" applyFill="1" applyBorder="1" applyAlignment="1">
      <alignment horizontal="center" vertical="center"/>
    </xf>
    <xf numFmtId="164" fontId="2" fillId="0" borderId="33" xfId="0" applyFont="1" applyFill="1" applyBorder="1" applyAlignment="1">
      <alignment horizontal="center" vertical="center" wrapText="1"/>
    </xf>
    <xf numFmtId="164" fontId="2" fillId="0" borderId="34" xfId="0" applyFont="1" applyFill="1" applyBorder="1" applyAlignment="1">
      <alignment horizontal="center" vertical="center"/>
    </xf>
    <xf numFmtId="166" fontId="2" fillId="2" borderId="30" xfId="0" applyNumberFormat="1" applyFont="1" applyFill="1" applyBorder="1" applyAlignment="1">
      <alignment horizontal="center" vertical="center" wrapText="1"/>
    </xf>
    <xf numFmtId="164" fontId="5" fillId="0" borderId="21" xfId="0" applyFont="1" applyFill="1" applyBorder="1" applyAlignment="1">
      <alignment horizontal="center" vertical="center" wrapText="1"/>
    </xf>
    <xf numFmtId="164" fontId="2" fillId="0" borderId="20" xfId="0" applyFont="1" applyFill="1" applyBorder="1" applyAlignment="1">
      <alignment horizontal="center" vertical="center" wrapText="1"/>
    </xf>
    <xf numFmtId="164" fontId="2" fillId="0" borderId="21" xfId="0" applyFont="1" applyFill="1" applyBorder="1" applyAlignment="1">
      <alignment horizontal="left" vertical="center" wrapText="1"/>
    </xf>
    <xf numFmtId="164" fontId="2" fillId="0" borderId="21" xfId="20" applyNumberFormat="1" applyFont="1" applyFill="1" applyBorder="1" applyAlignment="1" applyProtection="1">
      <alignment horizontal="left" vertical="center" wrapText="1"/>
      <protection/>
    </xf>
    <xf numFmtId="164" fontId="2" fillId="0" borderId="21" xfId="0" applyFont="1" applyFill="1" applyBorder="1" applyAlignment="1">
      <alignment horizontal="center" vertical="center" wrapText="1"/>
    </xf>
    <xf numFmtId="165" fontId="2" fillId="0" borderId="21"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21" xfId="0" applyFont="1" applyFill="1" applyBorder="1" applyAlignment="1">
      <alignment horizontal="center" vertical="center"/>
    </xf>
    <xf numFmtId="164" fontId="2" fillId="0" borderId="22" xfId="0" applyFont="1" applyFill="1" applyBorder="1" applyAlignment="1">
      <alignment horizontal="center" vertical="center"/>
    </xf>
    <xf numFmtId="164" fontId="2" fillId="0" borderId="35" xfId="0" applyFont="1" applyFill="1" applyBorder="1" applyAlignment="1">
      <alignment horizontal="center" vertical="center" wrapText="1"/>
    </xf>
    <xf numFmtId="164" fontId="2" fillId="0" borderId="36" xfId="0" applyFont="1" applyFill="1" applyBorder="1" applyAlignment="1">
      <alignment horizontal="center" vertical="center"/>
    </xf>
    <xf numFmtId="166" fontId="2" fillId="2" borderId="21" xfId="0" applyNumberFormat="1" applyFont="1" applyFill="1" applyBorder="1" applyAlignment="1">
      <alignment horizontal="center" vertical="center" wrapText="1"/>
    </xf>
    <xf numFmtId="164" fontId="2" fillId="0" borderId="25" xfId="22" applyFont="1" applyFill="1" applyBorder="1" applyAlignment="1">
      <alignment horizontal="left" vertical="center" wrapText="1"/>
      <protection/>
    </xf>
    <xf numFmtId="164" fontId="2" fillId="0" borderId="25" xfId="22" applyFont="1" applyFill="1" applyBorder="1" applyAlignment="1">
      <alignment horizontal="center" vertical="center" wrapText="1"/>
      <protection/>
    </xf>
    <xf numFmtId="167" fontId="2" fillId="0" borderId="30" xfId="0" applyNumberFormat="1" applyFont="1" applyFill="1" applyBorder="1" applyAlignment="1">
      <alignment horizontal="center" vertical="center" wrapText="1"/>
    </xf>
    <xf numFmtId="167" fontId="2" fillId="0" borderId="21" xfId="0" applyNumberFormat="1" applyFont="1" applyFill="1" applyBorder="1" applyAlignment="1">
      <alignment horizontal="center" vertical="center" wrapText="1"/>
    </xf>
    <xf numFmtId="164" fontId="2" fillId="0" borderId="33" xfId="0" applyFont="1" applyFill="1" applyBorder="1" applyAlignment="1">
      <alignment horizontal="center" vertical="center"/>
    </xf>
    <xf numFmtId="164" fontId="5" fillId="0" borderId="37" xfId="0" applyFont="1" applyFill="1" applyBorder="1" applyAlignment="1">
      <alignment horizontal="center" vertical="center" wrapText="1"/>
    </xf>
    <xf numFmtId="164" fontId="2" fillId="0" borderId="38" xfId="0" applyFont="1" applyFill="1" applyBorder="1" applyAlignment="1">
      <alignment horizontal="center" vertical="center" wrapText="1"/>
    </xf>
    <xf numFmtId="164" fontId="2" fillId="0" borderId="37" xfId="0" applyFont="1" applyFill="1" applyBorder="1" applyAlignment="1">
      <alignment horizontal="left" vertical="center" wrapText="1"/>
    </xf>
    <xf numFmtId="164" fontId="2" fillId="0" borderId="37" xfId="0" applyFont="1" applyFill="1" applyBorder="1" applyAlignment="1">
      <alignment horizontal="center" vertical="center" wrapText="1"/>
    </xf>
    <xf numFmtId="165" fontId="2" fillId="0" borderId="37" xfId="0" applyNumberFormat="1" applyFont="1" applyFill="1" applyBorder="1" applyAlignment="1">
      <alignment horizontal="center" vertical="center" wrapText="1"/>
    </xf>
    <xf numFmtId="164" fontId="2" fillId="0" borderId="37" xfId="0" applyNumberFormat="1" applyFont="1" applyFill="1" applyBorder="1" applyAlignment="1">
      <alignment horizontal="center" vertical="center" wrapText="1"/>
    </xf>
    <xf numFmtId="167" fontId="2" fillId="0" borderId="37" xfId="0" applyNumberFormat="1" applyFont="1" applyFill="1" applyBorder="1" applyAlignment="1">
      <alignment horizontal="center" vertical="center" wrapText="1"/>
    </xf>
    <xf numFmtId="164" fontId="2" fillId="0" borderId="37" xfId="0" applyFont="1" applyFill="1" applyBorder="1" applyAlignment="1">
      <alignment horizontal="center" vertical="center"/>
    </xf>
    <xf numFmtId="164" fontId="2" fillId="0" borderId="39" xfId="0" applyFont="1" applyFill="1" applyBorder="1" applyAlignment="1">
      <alignment horizontal="center" vertical="center"/>
    </xf>
    <xf numFmtId="164" fontId="2" fillId="0" borderId="40" xfId="0" applyFont="1" applyFill="1" applyBorder="1" applyAlignment="1">
      <alignment horizontal="center" vertical="center"/>
    </xf>
    <xf numFmtId="166" fontId="2" fillId="2" borderId="37" xfId="0" applyNumberFormat="1" applyFont="1" applyFill="1" applyBorder="1" applyAlignment="1">
      <alignment horizontal="center" vertical="center" wrapText="1"/>
    </xf>
    <xf numFmtId="164" fontId="2" fillId="0" borderId="35" xfId="0" applyFont="1" applyFill="1" applyBorder="1" applyAlignment="1">
      <alignment horizontal="center" vertical="center"/>
    </xf>
    <xf numFmtId="164" fontId="5" fillId="0" borderId="30" xfId="0" applyFont="1" applyBorder="1" applyAlignment="1">
      <alignment horizontal="left" vertical="center" wrapText="1"/>
    </xf>
    <xf numFmtId="164" fontId="2" fillId="0" borderId="30" xfId="0" applyFont="1" applyBorder="1" applyAlignment="1">
      <alignment horizontal="left" vertical="center" wrapText="1"/>
    </xf>
    <xf numFmtId="168" fontId="2" fillId="0" borderId="30" xfId="0" applyNumberFormat="1" applyFont="1" applyFill="1" applyBorder="1" applyAlignment="1">
      <alignment horizontal="center" vertical="center" wrapText="1"/>
    </xf>
    <xf numFmtId="164" fontId="5" fillId="0" borderId="25" xfId="0" applyFont="1" applyBorder="1" applyAlignment="1">
      <alignment horizontal="left" vertical="center" wrapText="1"/>
    </xf>
    <xf numFmtId="164" fontId="2" fillId="0" borderId="25" xfId="0" applyFont="1" applyBorder="1" applyAlignment="1">
      <alignment horizontal="left" vertical="center" wrapText="1"/>
    </xf>
    <xf numFmtId="168" fontId="2" fillId="0" borderId="25" xfId="0" applyNumberFormat="1" applyFont="1" applyFill="1" applyBorder="1" applyAlignment="1">
      <alignment horizontal="center" vertical="center" wrapText="1"/>
    </xf>
    <xf numFmtId="164" fontId="2" fillId="0" borderId="25" xfId="0" applyNumberFormat="1" applyFont="1" applyFill="1" applyBorder="1" applyAlignment="1">
      <alignment horizontal="left" vertical="center" wrapText="1"/>
    </xf>
    <xf numFmtId="168" fontId="2" fillId="0" borderId="25"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wrapText="1"/>
    </xf>
    <xf numFmtId="167" fontId="2" fillId="5" borderId="29" xfId="0" applyNumberFormat="1" applyFont="1" applyFill="1" applyBorder="1" applyAlignment="1">
      <alignment horizontal="center" vertical="center" wrapText="1"/>
    </xf>
    <xf numFmtId="167" fontId="2" fillId="3" borderId="29" xfId="0" applyNumberFormat="1" applyFont="1" applyFill="1" applyBorder="1" applyAlignment="1">
      <alignment horizontal="center" vertical="center" wrapText="1"/>
    </xf>
    <xf numFmtId="164" fontId="2" fillId="0" borderId="30" xfId="0" applyFont="1" applyFill="1" applyBorder="1" applyAlignment="1">
      <alignment vertical="center" wrapText="1"/>
    </xf>
    <xf numFmtId="164" fontId="2" fillId="0" borderId="21" xfId="0" applyFont="1" applyFill="1" applyBorder="1" applyAlignment="1">
      <alignment vertical="center" wrapText="1"/>
    </xf>
    <xf numFmtId="164" fontId="2" fillId="0" borderId="31" xfId="20" applyNumberFormat="1" applyFont="1" applyFill="1" applyBorder="1" applyAlignment="1" applyProtection="1">
      <alignment horizontal="left" vertical="center" wrapText="1"/>
      <protection/>
    </xf>
    <xf numFmtId="164" fontId="2" fillId="0" borderId="38" xfId="20" applyNumberFormat="1" applyFont="1" applyFill="1" applyBorder="1" applyAlignment="1" applyProtection="1">
      <alignment horizontal="left" vertical="center" wrapText="1"/>
      <protection/>
    </xf>
    <xf numFmtId="164" fontId="2" fillId="0" borderId="41" xfId="0" applyFont="1" applyFill="1" applyBorder="1" applyAlignment="1">
      <alignment horizontal="center" vertical="center"/>
    </xf>
    <xf numFmtId="164" fontId="2" fillId="0" borderId="20" xfId="20" applyNumberFormat="1" applyFont="1" applyFill="1" applyBorder="1" applyAlignment="1" applyProtection="1">
      <alignment horizontal="left" vertical="center" wrapText="1"/>
      <protection/>
    </xf>
    <xf numFmtId="169" fontId="2" fillId="0" borderId="25" xfId="0" applyNumberFormat="1" applyFont="1" applyFill="1" applyBorder="1" applyAlignment="1">
      <alignment horizontal="center" vertical="center" wrapText="1"/>
    </xf>
    <xf numFmtId="164" fontId="9" fillId="0" borderId="25" xfId="0" applyFont="1" applyFill="1" applyBorder="1" applyAlignment="1">
      <alignment horizontal="left" vertical="center" wrapText="1"/>
    </xf>
    <xf numFmtId="164" fontId="10" fillId="0" borderId="30" xfId="0" applyFont="1" applyFill="1" applyBorder="1" applyAlignment="1">
      <alignment horizontal="left" vertical="center" wrapText="1"/>
    </xf>
    <xf numFmtId="164" fontId="9" fillId="0" borderId="30" xfId="0" applyFont="1" applyFill="1" applyBorder="1" applyAlignment="1">
      <alignment horizontal="left" vertical="center" wrapText="1"/>
    </xf>
    <xf numFmtId="164" fontId="9" fillId="0" borderId="37" xfId="0" applyFont="1" applyFill="1" applyBorder="1" applyAlignment="1">
      <alignment horizontal="left" vertical="center" wrapText="1"/>
    </xf>
    <xf numFmtId="164" fontId="2" fillId="0" borderId="39" xfId="0" applyFont="1" applyFill="1" applyBorder="1" applyAlignment="1">
      <alignment horizontal="center" vertical="center" wrapText="1"/>
    </xf>
    <xf numFmtId="164" fontId="9" fillId="0" borderId="21" xfId="0" applyFont="1" applyFill="1" applyBorder="1" applyAlignment="1">
      <alignment horizontal="left" vertical="center" wrapText="1"/>
    </xf>
    <xf numFmtId="164" fontId="10" fillId="0" borderId="25" xfId="0" applyFont="1" applyFill="1" applyBorder="1" applyAlignment="1">
      <alignment horizontal="left" vertical="center" wrapText="1"/>
    </xf>
    <xf numFmtId="164" fontId="2" fillId="3" borderId="26" xfId="0" applyFont="1" applyFill="1" applyBorder="1" applyAlignment="1">
      <alignment horizontal="center" vertical="center" wrapText="1"/>
    </xf>
    <xf numFmtId="164" fontId="2" fillId="0" borderId="25" xfId="20" applyNumberFormat="1" applyFont="1" applyFill="1" applyBorder="1" applyAlignment="1" applyProtection="1">
      <alignment horizontal="left" vertical="center" wrapText="1"/>
      <protection/>
    </xf>
    <xf numFmtId="166" fontId="2" fillId="0" borderId="25" xfId="0" applyNumberFormat="1" applyFont="1" applyFill="1" applyBorder="1" applyAlignment="1">
      <alignment horizontal="center" vertical="center" wrapText="1"/>
    </xf>
    <xf numFmtId="164" fontId="2" fillId="0" borderId="25" xfId="0" applyNumberFormat="1" applyFont="1" applyFill="1" applyBorder="1" applyAlignment="1">
      <alignment horizontal="center" vertical="center"/>
    </xf>
    <xf numFmtId="166" fontId="2" fillId="0" borderId="30" xfId="0" applyNumberFormat="1" applyFont="1" applyFill="1" applyBorder="1" applyAlignment="1">
      <alignment horizontal="center" vertical="center" wrapText="1"/>
    </xf>
    <xf numFmtId="166" fontId="2" fillId="0" borderId="21" xfId="0" applyNumberFormat="1" applyFont="1" applyFill="1" applyBorder="1" applyAlignment="1">
      <alignment horizontal="center" vertical="center" wrapText="1"/>
    </xf>
    <xf numFmtId="167" fontId="2" fillId="3" borderId="25" xfId="0" applyNumberFormat="1" applyFont="1" applyFill="1" applyBorder="1" applyAlignment="1">
      <alignment horizontal="center" vertical="center" wrapText="1"/>
    </xf>
    <xf numFmtId="167" fontId="2" fillId="0" borderId="20" xfId="0" applyNumberFormat="1" applyFont="1" applyFill="1" applyBorder="1" applyAlignment="1">
      <alignment horizontal="center" vertical="center" wrapText="1"/>
    </xf>
    <xf numFmtId="167" fontId="2" fillId="0" borderId="28" xfId="0" applyNumberFormat="1" applyFont="1" applyFill="1" applyBorder="1" applyAlignment="1">
      <alignment horizontal="center" vertical="center" wrapText="1"/>
    </xf>
    <xf numFmtId="164" fontId="5" fillId="0" borderId="30" xfId="0" applyFont="1" applyFill="1" applyBorder="1" applyAlignment="1">
      <alignment horizontal="left" vertical="center" wrapText="1"/>
    </xf>
    <xf numFmtId="164" fontId="2" fillId="0" borderId="28" xfId="22" applyFont="1" applyBorder="1" applyAlignment="1">
      <alignment horizontal="center" vertical="center"/>
      <protection/>
    </xf>
    <xf numFmtId="164" fontId="5" fillId="0" borderId="25" xfId="22" applyFont="1" applyBorder="1" applyAlignment="1">
      <alignment vertical="center" wrapText="1"/>
      <protection/>
    </xf>
    <xf numFmtId="164" fontId="2" fillId="0" borderId="25" xfId="22" applyFont="1" applyBorder="1" applyAlignment="1">
      <alignment vertical="center" wrapText="1"/>
      <protection/>
    </xf>
    <xf numFmtId="164" fontId="2" fillId="0" borderId="25" xfId="22" applyFont="1" applyBorder="1" applyAlignment="1">
      <alignment horizontal="center" vertical="center" wrapText="1"/>
      <protection/>
    </xf>
    <xf numFmtId="164" fontId="2" fillId="0" borderId="25" xfId="22" applyFont="1" applyBorder="1" applyAlignment="1">
      <alignment horizontal="center" vertical="center"/>
      <protection/>
    </xf>
    <xf numFmtId="167" fontId="2" fillId="0" borderId="25" xfId="22" applyNumberFormat="1" applyFont="1" applyBorder="1" applyAlignment="1">
      <alignment horizontal="center" vertical="center"/>
      <protection/>
    </xf>
    <xf numFmtId="164" fontId="2" fillId="0" borderId="25" xfId="0" applyFont="1" applyFill="1" applyBorder="1" applyAlignment="1">
      <alignment vertical="center" wrapText="1"/>
    </xf>
    <xf numFmtId="164" fontId="5" fillId="0" borderId="25" xfId="0" applyFont="1" applyFill="1" applyBorder="1" applyAlignment="1">
      <alignment horizontal="center" vertical="center"/>
    </xf>
    <xf numFmtId="164" fontId="2" fillId="0" borderId="31" xfId="0" applyFont="1" applyFill="1" applyBorder="1" applyAlignment="1">
      <alignment horizontal="center" vertical="center"/>
    </xf>
    <xf numFmtId="164" fontId="5" fillId="6" borderId="30" xfId="0" applyFont="1" applyFill="1" applyBorder="1" applyAlignment="1">
      <alignment horizontal="center" vertical="center"/>
    </xf>
    <xf numFmtId="164" fontId="2" fillId="6" borderId="31" xfId="0" applyFont="1" applyFill="1" applyBorder="1" applyAlignment="1">
      <alignment horizontal="center" vertical="center"/>
    </xf>
    <xf numFmtId="164" fontId="5" fillId="6" borderId="30" xfId="0" applyFont="1" applyFill="1" applyBorder="1" applyAlignment="1">
      <alignment vertical="center" wrapText="1"/>
    </xf>
    <xf numFmtId="164" fontId="2" fillId="6" borderId="30" xfId="0" applyFont="1" applyFill="1" applyBorder="1" applyAlignment="1">
      <alignment vertical="center" wrapText="1"/>
    </xf>
    <xf numFmtId="164" fontId="2" fillId="6" borderId="30" xfId="0" applyFont="1" applyFill="1" applyBorder="1" applyAlignment="1">
      <alignment horizontal="center" vertical="center" wrapText="1"/>
    </xf>
    <xf numFmtId="165" fontId="2" fillId="6" borderId="30" xfId="0" applyNumberFormat="1" applyFont="1" applyFill="1" applyBorder="1" applyAlignment="1">
      <alignment horizontal="center" vertical="center" wrapText="1"/>
    </xf>
    <xf numFmtId="164" fontId="2" fillId="6" borderId="30" xfId="0" applyFont="1" applyFill="1" applyBorder="1" applyAlignment="1">
      <alignment horizontal="center" vertical="center"/>
    </xf>
    <xf numFmtId="164" fontId="2" fillId="6" borderId="32" xfId="0" applyFont="1" applyFill="1" applyBorder="1" applyAlignment="1">
      <alignment horizontal="center" vertical="center"/>
    </xf>
    <xf numFmtId="164" fontId="2" fillId="6" borderId="33" xfId="0" applyFont="1" applyFill="1" applyBorder="1" applyAlignment="1">
      <alignment horizontal="center" vertical="center"/>
    </xf>
    <xf numFmtId="164" fontId="2" fillId="6" borderId="34" xfId="0" applyFont="1" applyFill="1" applyBorder="1" applyAlignment="1">
      <alignment horizontal="center" vertical="center"/>
    </xf>
    <xf numFmtId="166" fontId="2" fillId="6" borderId="25" xfId="0" applyNumberFormat="1" applyFont="1" applyFill="1" applyBorder="1" applyAlignment="1">
      <alignment horizontal="center" vertical="center" wrapText="1"/>
    </xf>
    <xf numFmtId="164" fontId="5" fillId="5" borderId="30" xfId="0" applyFont="1" applyFill="1" applyBorder="1" applyAlignment="1">
      <alignment horizontal="center" vertical="center"/>
    </xf>
    <xf numFmtId="164" fontId="2" fillId="5" borderId="31" xfId="0" applyFont="1" applyFill="1" applyBorder="1" applyAlignment="1">
      <alignment horizontal="center" vertical="center"/>
    </xf>
    <xf numFmtId="164" fontId="5" fillId="5" borderId="30" xfId="0" applyFont="1" applyFill="1" applyBorder="1" applyAlignment="1">
      <alignment vertical="center" wrapText="1"/>
    </xf>
    <xf numFmtId="164" fontId="2" fillId="5" borderId="30" xfId="0" applyFont="1" applyFill="1" applyBorder="1" applyAlignment="1">
      <alignment vertical="center" wrapText="1"/>
    </xf>
    <xf numFmtId="164" fontId="2" fillId="5" borderId="30" xfId="0" applyFont="1" applyFill="1" applyBorder="1" applyAlignment="1">
      <alignment horizontal="center" vertical="center" wrapText="1"/>
    </xf>
    <xf numFmtId="165" fontId="2" fillId="5" borderId="30" xfId="0" applyNumberFormat="1" applyFont="1" applyFill="1" applyBorder="1" applyAlignment="1">
      <alignment horizontal="center" vertical="center" wrapText="1"/>
    </xf>
    <xf numFmtId="164" fontId="2" fillId="5" borderId="30" xfId="0" applyFont="1" applyFill="1" applyBorder="1" applyAlignment="1">
      <alignment horizontal="center" vertical="center"/>
    </xf>
    <xf numFmtId="164" fontId="2" fillId="5" borderId="32" xfId="0" applyFont="1" applyFill="1" applyBorder="1" applyAlignment="1">
      <alignment horizontal="center" vertical="center"/>
    </xf>
    <xf numFmtId="164" fontId="2" fillId="5" borderId="33" xfId="0" applyFont="1" applyFill="1" applyBorder="1" applyAlignment="1">
      <alignment horizontal="center" vertical="center"/>
    </xf>
    <xf numFmtId="164" fontId="2" fillId="5" borderId="34" xfId="0" applyFont="1" applyFill="1" applyBorder="1" applyAlignment="1">
      <alignment horizontal="center" vertical="center"/>
    </xf>
    <xf numFmtId="164" fontId="2" fillId="0" borderId="25" xfId="21" applyFont="1" applyFill="1" applyBorder="1" applyAlignment="1" applyProtection="1">
      <alignment horizontal="center" vertical="center" wrapText="1"/>
      <protection/>
    </xf>
    <xf numFmtId="164" fontId="2" fillId="0" borderId="28" xfId="0" applyNumberFormat="1" applyFont="1" applyBorder="1" applyAlignment="1">
      <alignment horizontal="center" vertical="center" wrapText="1"/>
    </xf>
    <xf numFmtId="164" fontId="2" fillId="2" borderId="28" xfId="0" applyNumberFormat="1" applyFont="1" applyFill="1" applyBorder="1" applyAlignment="1">
      <alignment horizontal="center" vertical="center"/>
    </xf>
    <xf numFmtId="164" fontId="5" fillId="2" borderId="25" xfId="0" applyFont="1" applyFill="1" applyBorder="1" applyAlignment="1">
      <alignment horizontal="left" vertical="center" wrapText="1"/>
    </xf>
    <xf numFmtId="164" fontId="5" fillId="5" borderId="30" xfId="0" applyFont="1" applyFill="1" applyBorder="1" applyAlignment="1">
      <alignment horizontal="center" vertical="center" wrapText="1"/>
    </xf>
    <xf numFmtId="164" fontId="2" fillId="5" borderId="31" xfId="0" applyNumberFormat="1" applyFont="1" applyFill="1" applyBorder="1" applyAlignment="1">
      <alignment horizontal="center" vertical="center"/>
    </xf>
    <xf numFmtId="164" fontId="5" fillId="5" borderId="30" xfId="0" applyFont="1" applyFill="1" applyBorder="1" applyAlignment="1">
      <alignment horizontal="left" vertical="center" wrapText="1"/>
    </xf>
    <xf numFmtId="164" fontId="2" fillId="5" borderId="30" xfId="21" applyFont="1" applyFill="1" applyBorder="1" applyAlignment="1" applyProtection="1">
      <alignment horizontal="center" vertical="center" wrapText="1"/>
      <protection/>
    </xf>
    <xf numFmtId="164" fontId="2" fillId="0" borderId="30" xfId="21" applyFont="1" applyFill="1" applyBorder="1" applyAlignment="1" applyProtection="1">
      <alignment horizontal="center" vertical="center" wrapText="1"/>
      <protection/>
    </xf>
    <xf numFmtId="164" fontId="2" fillId="0" borderId="21" xfId="21" applyFont="1" applyFill="1" applyBorder="1" applyAlignment="1" applyProtection="1">
      <alignment horizontal="center" vertical="center" wrapText="1"/>
      <protection/>
    </xf>
    <xf numFmtId="164" fontId="2" fillId="5" borderId="31" xfId="0" applyFont="1" applyFill="1" applyBorder="1" applyAlignment="1">
      <alignment horizontal="center" vertical="center" wrapText="1"/>
    </xf>
    <xf numFmtId="164" fontId="5" fillId="0" borderId="30" xfId="0" applyFont="1" applyFill="1" applyBorder="1" applyAlignment="1">
      <alignment horizontal="center" vertical="center"/>
    </xf>
    <xf numFmtId="164" fontId="5" fillId="4" borderId="30" xfId="0" applyFont="1" applyFill="1" applyBorder="1" applyAlignment="1">
      <alignment horizontal="center" vertical="center" wrapText="1"/>
    </xf>
    <xf numFmtId="164" fontId="2" fillId="4" borderId="31" xfId="0" applyFont="1" applyFill="1" applyBorder="1" applyAlignment="1">
      <alignment horizontal="center" vertical="center" wrapText="1"/>
    </xf>
    <xf numFmtId="164" fontId="5" fillId="4" borderId="30" xfId="0" applyFont="1" applyFill="1" applyBorder="1" applyAlignment="1">
      <alignment horizontal="left" vertical="center" wrapText="1"/>
    </xf>
    <xf numFmtId="164" fontId="2" fillId="4" borderId="30" xfId="0" applyFont="1" applyFill="1" applyBorder="1" applyAlignment="1">
      <alignment vertical="center" wrapText="1"/>
    </xf>
    <xf numFmtId="164" fontId="2" fillId="4" borderId="30" xfId="0" applyFont="1" applyFill="1" applyBorder="1" applyAlignment="1">
      <alignment horizontal="center" vertical="center" wrapText="1"/>
    </xf>
    <xf numFmtId="164" fontId="2" fillId="4" borderId="30" xfId="21" applyFont="1" applyFill="1" applyBorder="1" applyAlignment="1" applyProtection="1">
      <alignment horizontal="center" vertical="center" wrapText="1"/>
      <protection/>
    </xf>
    <xf numFmtId="164" fontId="2" fillId="4" borderId="30" xfId="0" applyFont="1" applyFill="1" applyBorder="1" applyAlignment="1">
      <alignment horizontal="center" vertical="center"/>
    </xf>
    <xf numFmtId="164" fontId="2" fillId="4" borderId="32" xfId="0" applyFont="1" applyFill="1" applyBorder="1" applyAlignment="1">
      <alignment horizontal="center" vertical="center"/>
    </xf>
    <xf numFmtId="164" fontId="2" fillId="4" borderId="33" xfId="0" applyFont="1" applyFill="1" applyBorder="1" applyAlignment="1">
      <alignment horizontal="center" vertical="center"/>
    </xf>
    <xf numFmtId="164" fontId="2" fillId="4" borderId="34" xfId="0" applyFont="1" applyFill="1" applyBorder="1" applyAlignment="1">
      <alignment horizontal="center" vertical="center"/>
    </xf>
    <xf numFmtId="166" fontId="2" fillId="4" borderId="25" xfId="0" applyNumberFormat="1" applyFont="1" applyFill="1" applyBorder="1" applyAlignment="1">
      <alignment horizontal="center" vertical="center" wrapText="1"/>
    </xf>
    <xf numFmtId="164" fontId="5" fillId="6" borderId="30" xfId="0" applyFont="1" applyFill="1" applyBorder="1" applyAlignment="1">
      <alignment horizontal="center" vertical="center" wrapText="1"/>
    </xf>
    <xf numFmtId="164" fontId="2" fillId="6" borderId="31" xfId="0" applyFont="1" applyFill="1" applyBorder="1" applyAlignment="1">
      <alignment horizontal="center" vertical="center" wrapText="1"/>
    </xf>
    <xf numFmtId="164" fontId="5" fillId="6" borderId="30" xfId="0" applyFont="1" applyFill="1" applyBorder="1" applyAlignment="1">
      <alignment horizontal="left" vertical="center" wrapText="1"/>
    </xf>
    <xf numFmtId="164" fontId="2" fillId="6" borderId="30" xfId="21" applyFont="1" applyFill="1" applyBorder="1" applyAlignment="1" applyProtection="1">
      <alignment horizontal="center" vertical="center" wrapText="1"/>
      <protection/>
    </xf>
    <xf numFmtId="164" fontId="5" fillId="0" borderId="42" xfId="0" applyFont="1" applyFill="1" applyBorder="1" applyAlignment="1">
      <alignment horizontal="center" vertical="center"/>
    </xf>
    <xf numFmtId="164" fontId="2" fillId="3" borderId="43" xfId="0" applyFont="1" applyFill="1" applyBorder="1" applyAlignment="1">
      <alignment vertical="center"/>
    </xf>
    <xf numFmtId="164" fontId="2" fillId="3" borderId="2" xfId="0" applyFont="1" applyFill="1" applyBorder="1" applyAlignment="1">
      <alignment vertical="center"/>
    </xf>
    <xf numFmtId="165" fontId="5" fillId="3" borderId="2" xfId="0" applyNumberFormat="1" applyFont="1" applyFill="1" applyBorder="1" applyAlignment="1">
      <alignment horizontal="center" vertical="center" wrapText="1"/>
    </xf>
    <xf numFmtId="167" fontId="2" fillId="3" borderId="2" xfId="0" applyNumberFormat="1" applyFont="1" applyFill="1" applyBorder="1" applyAlignment="1">
      <alignment horizontal="left" vertical="center"/>
    </xf>
    <xf numFmtId="167" fontId="2" fillId="3" borderId="2" xfId="0" applyNumberFormat="1" applyFont="1" applyFill="1" applyBorder="1" applyAlignment="1">
      <alignment vertical="center"/>
    </xf>
    <xf numFmtId="166" fontId="5" fillId="3" borderId="2" xfId="0" applyNumberFormat="1" applyFont="1" applyFill="1" applyBorder="1" applyAlignment="1">
      <alignment horizontal="center" vertical="center" wrapText="1"/>
    </xf>
    <xf numFmtId="166" fontId="5" fillId="3" borderId="8" xfId="0" applyNumberFormat="1" applyFont="1" applyFill="1" applyBorder="1" applyAlignment="1">
      <alignment horizontal="center" vertical="center" wrapText="1"/>
    </xf>
    <xf numFmtId="164" fontId="2" fillId="3" borderId="10" xfId="0" applyFont="1" applyFill="1" applyBorder="1" applyAlignment="1">
      <alignment vertical="center"/>
    </xf>
    <xf numFmtId="164" fontId="2" fillId="3" borderId="0" xfId="0" applyFont="1" applyFill="1" applyBorder="1" applyAlignment="1">
      <alignment vertical="center"/>
    </xf>
    <xf numFmtId="165" fontId="2" fillId="3" borderId="0" xfId="0" applyNumberFormat="1" applyFont="1" applyFill="1" applyBorder="1" applyAlignment="1">
      <alignment horizontal="center" vertical="center" wrapText="1"/>
    </xf>
    <xf numFmtId="164" fontId="2" fillId="3" borderId="0" xfId="0" applyFont="1" applyFill="1" applyBorder="1" applyAlignment="1">
      <alignment horizontal="right" vertical="center"/>
    </xf>
    <xf numFmtId="167" fontId="2" fillId="3" borderId="0" xfId="0" applyNumberFormat="1" applyFont="1" applyFill="1" applyBorder="1" applyAlignment="1">
      <alignment horizontal="left" vertical="center"/>
    </xf>
    <xf numFmtId="167" fontId="2" fillId="3" borderId="0" xfId="0" applyNumberFormat="1" applyFont="1" applyFill="1" applyBorder="1" applyAlignment="1">
      <alignment vertical="center"/>
    </xf>
    <xf numFmtId="166" fontId="2" fillId="3" borderId="0" xfId="0" applyNumberFormat="1" applyFont="1" applyFill="1" applyBorder="1" applyAlignment="1">
      <alignment horizontal="center" vertical="center" wrapText="1"/>
    </xf>
    <xf numFmtId="166" fontId="2" fillId="3" borderId="11" xfId="0" applyNumberFormat="1" applyFont="1" applyFill="1" applyBorder="1" applyAlignment="1">
      <alignment horizontal="center" vertical="center" wrapText="1"/>
    </xf>
    <xf numFmtId="164" fontId="5" fillId="3" borderId="0" xfId="0" applyFont="1" applyFill="1" applyBorder="1" applyAlignment="1">
      <alignment/>
    </xf>
    <xf numFmtId="165" fontId="5" fillId="3" borderId="0" xfId="0" applyNumberFormat="1" applyFont="1" applyFill="1" applyBorder="1" applyAlignment="1">
      <alignment horizontal="center" vertical="center" wrapText="1"/>
    </xf>
    <xf numFmtId="166" fontId="5" fillId="3" borderId="0" xfId="0" applyNumberFormat="1" applyFont="1" applyFill="1" applyBorder="1" applyAlignment="1">
      <alignment horizontal="center" vertical="center" wrapText="1"/>
    </xf>
    <xf numFmtId="166" fontId="5" fillId="3" borderId="11" xfId="0" applyNumberFormat="1" applyFont="1" applyFill="1" applyBorder="1" applyAlignment="1">
      <alignment horizontal="center" vertical="center" wrapText="1"/>
    </xf>
    <xf numFmtId="164" fontId="2" fillId="0" borderId="0" xfId="0" applyFont="1" applyFill="1" applyAlignment="1">
      <alignment vertical="center"/>
    </xf>
  </cellXfs>
  <cellStyles count="9">
    <cellStyle name="Normal" xfId="0"/>
    <cellStyle name="Comma" xfId="15"/>
    <cellStyle name="Comma [0]" xfId="16"/>
    <cellStyle name="Currency" xfId="17"/>
    <cellStyle name="Currency [0]" xfId="18"/>
    <cellStyle name="Percent" xfId="19"/>
    <cellStyle name="Normalny 2" xfId="20"/>
    <cellStyle name="Normalny_091009_Woodward Niepolomice wersja B2 (ECO) -woda uzd" xfId="21"/>
    <cellStyle name="Normalny_Arkusz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83"/>
  <sheetViews>
    <sheetView tabSelected="1" view="pageBreakPreview" zoomScale="90" zoomScaleSheetLayoutView="90" workbookViewId="0" topLeftCell="A1">
      <pane ySplit="5" topLeftCell="A207" activePane="bottomLeft" state="frozen"/>
      <selection pane="topLeft" activeCell="A1" sqref="A1"/>
      <selection pane="bottomLeft" activeCell="C211" sqref="C211"/>
    </sheetView>
  </sheetViews>
  <sheetFormatPr defaultColWidth="9.140625" defaultRowHeight="12.75"/>
  <cols>
    <col min="1" max="1" width="4.7109375" style="1" customWidth="1"/>
    <col min="2" max="2" width="4.421875" style="1" customWidth="1"/>
    <col min="3" max="3" width="36.57421875" style="1" customWidth="1"/>
    <col min="4" max="4" width="50.28125" style="1" customWidth="1"/>
    <col min="5" max="5" width="18.57421875" style="1" customWidth="1"/>
    <col min="6" max="6" width="10.8515625" style="2" customWidth="1"/>
    <col min="7" max="8" width="7.57421875" style="1" customWidth="1"/>
    <col min="9" max="9" width="7.28125" style="1" customWidth="1"/>
    <col min="10" max="10" width="7.57421875" style="1" customWidth="1"/>
    <col min="11" max="11" width="7.421875" style="1" customWidth="1"/>
    <col min="12" max="14" width="0" style="1" hidden="1" customWidth="1"/>
    <col min="15" max="15" width="14.28125" style="3" customWidth="1"/>
    <col min="16" max="16" width="14.57421875" style="3" customWidth="1"/>
    <col min="17" max="16384" width="9.140625" style="1" customWidth="1"/>
  </cols>
  <sheetData>
    <row r="1" spans="1:16" ht="21.75" customHeight="1">
      <c r="A1" s="4" t="s">
        <v>0</v>
      </c>
      <c r="B1" s="4"/>
      <c r="C1" s="4"/>
      <c r="D1" s="4"/>
      <c r="E1" s="4"/>
      <c r="F1" s="4"/>
      <c r="G1" s="4"/>
      <c r="H1" s="4"/>
      <c r="I1" s="4"/>
      <c r="J1" s="4"/>
      <c r="K1" s="4"/>
      <c r="L1" s="4"/>
      <c r="M1" s="4"/>
      <c r="N1" s="5"/>
      <c r="O1" s="6" t="s">
        <v>1</v>
      </c>
      <c r="P1" s="6"/>
    </row>
    <row r="2" spans="1:16" ht="15">
      <c r="A2" s="4"/>
      <c r="B2" s="4"/>
      <c r="C2" s="4"/>
      <c r="D2" s="4"/>
      <c r="E2" s="4"/>
      <c r="F2" s="4"/>
      <c r="G2" s="4"/>
      <c r="H2" s="4"/>
      <c r="I2" s="4"/>
      <c r="J2" s="4"/>
      <c r="K2" s="4"/>
      <c r="L2" s="4"/>
      <c r="M2" s="4"/>
      <c r="N2" s="7"/>
      <c r="O2" s="6"/>
      <c r="P2" s="6"/>
    </row>
    <row r="3" spans="1:16" ht="12.75" customHeight="1">
      <c r="A3" s="8" t="s">
        <v>2</v>
      </c>
      <c r="B3" s="9" t="s">
        <v>3</v>
      </c>
      <c r="C3" s="8" t="s">
        <v>4</v>
      </c>
      <c r="D3" s="10"/>
      <c r="E3" s="8" t="s">
        <v>5</v>
      </c>
      <c r="F3" s="11" t="s">
        <v>6</v>
      </c>
      <c r="G3" s="8" t="s">
        <v>7</v>
      </c>
      <c r="H3" s="8"/>
      <c r="I3" s="8"/>
      <c r="J3" s="12" t="s">
        <v>8</v>
      </c>
      <c r="K3" s="12"/>
      <c r="L3" s="13"/>
      <c r="M3" s="13"/>
      <c r="N3" s="13"/>
      <c r="O3" s="14" t="s">
        <v>9</v>
      </c>
      <c r="P3" s="14" t="s">
        <v>10</v>
      </c>
    </row>
    <row r="4" spans="1:16" ht="38.25" customHeight="1">
      <c r="A4" s="8"/>
      <c r="B4" s="9"/>
      <c r="C4" s="8"/>
      <c r="D4" s="15" t="s">
        <v>11</v>
      </c>
      <c r="E4" s="8"/>
      <c r="F4" s="11"/>
      <c r="G4" s="15" t="s">
        <v>12</v>
      </c>
      <c r="H4" s="16" t="s">
        <v>13</v>
      </c>
      <c r="I4" s="16" t="s">
        <v>14</v>
      </c>
      <c r="J4" s="12"/>
      <c r="K4" s="12"/>
      <c r="L4" s="17" t="s">
        <v>15</v>
      </c>
      <c r="M4" s="17" t="s">
        <v>16</v>
      </c>
      <c r="N4" s="17"/>
      <c r="O4" s="14"/>
      <c r="P4" s="14"/>
    </row>
    <row r="5" spans="1:16" ht="12.75">
      <c r="A5" s="8"/>
      <c r="B5" s="9"/>
      <c r="C5" s="8"/>
      <c r="D5" s="18"/>
      <c r="E5" s="8"/>
      <c r="F5" s="11"/>
      <c r="G5" s="19"/>
      <c r="H5" s="20"/>
      <c r="I5" s="21"/>
      <c r="J5" s="22" t="s">
        <v>17</v>
      </c>
      <c r="K5" s="23" t="s">
        <v>18</v>
      </c>
      <c r="L5" s="21" t="s">
        <v>19</v>
      </c>
      <c r="M5" s="24" t="s">
        <v>20</v>
      </c>
      <c r="N5" s="25"/>
      <c r="O5" s="14"/>
      <c r="P5" s="14"/>
    </row>
    <row r="6" spans="1:16" ht="12.75">
      <c r="A6" s="26"/>
      <c r="B6" s="27"/>
      <c r="C6" s="28" t="s">
        <v>21</v>
      </c>
      <c r="D6" s="28"/>
      <c r="E6" s="29"/>
      <c r="F6" s="30"/>
      <c r="G6" s="31"/>
      <c r="H6" s="31"/>
      <c r="I6" s="31"/>
      <c r="J6" s="31"/>
      <c r="K6" s="32"/>
      <c r="L6" s="33"/>
      <c r="M6" s="34"/>
      <c r="N6" s="35"/>
      <c r="O6" s="36"/>
      <c r="P6" s="36"/>
    </row>
    <row r="7" spans="1:16" ht="12.75">
      <c r="A7" s="37"/>
      <c r="B7" s="38"/>
      <c r="C7" s="39" t="s">
        <v>22</v>
      </c>
      <c r="D7" s="39"/>
      <c r="E7" s="40"/>
      <c r="F7" s="41"/>
      <c r="G7" s="42"/>
      <c r="H7" s="42"/>
      <c r="I7" s="42"/>
      <c r="J7" s="42"/>
      <c r="K7" s="43"/>
      <c r="L7" s="44"/>
      <c r="M7" s="45"/>
      <c r="N7" s="46"/>
      <c r="O7" s="47"/>
      <c r="P7" s="47"/>
    </row>
    <row r="8" spans="1:16" ht="237" customHeight="1">
      <c r="A8" s="48" t="s">
        <v>23</v>
      </c>
      <c r="B8" s="49">
        <v>1</v>
      </c>
      <c r="C8" s="50" t="s">
        <v>24</v>
      </c>
      <c r="D8" s="50" t="s">
        <v>25</v>
      </c>
      <c r="E8" s="51"/>
      <c r="F8" s="52"/>
      <c r="G8" s="51">
        <v>600</v>
      </c>
      <c r="H8" s="51">
        <v>600</v>
      </c>
      <c r="I8" s="53">
        <v>500</v>
      </c>
      <c r="J8" s="54"/>
      <c r="K8" s="55"/>
      <c r="L8" s="51" t="s">
        <v>26</v>
      </c>
      <c r="M8" s="56" t="s">
        <v>27</v>
      </c>
      <c r="N8" s="57">
        <f>K8*B8</f>
        <v>0</v>
      </c>
      <c r="O8" s="58">
        <v>0</v>
      </c>
      <c r="P8" s="58">
        <f>B8*O8</f>
        <v>0</v>
      </c>
    </row>
    <row r="9" spans="1:16" ht="30">
      <c r="A9" s="48" t="s">
        <v>28</v>
      </c>
      <c r="B9" s="49">
        <v>1</v>
      </c>
      <c r="C9" s="59" t="s">
        <v>29</v>
      </c>
      <c r="D9" s="50" t="s">
        <v>30</v>
      </c>
      <c r="E9" s="51"/>
      <c r="F9" s="52"/>
      <c r="G9" s="54"/>
      <c r="H9" s="54"/>
      <c r="I9" s="54"/>
      <c r="J9" s="54"/>
      <c r="K9" s="55"/>
      <c r="L9" s="54"/>
      <c r="M9" s="60"/>
      <c r="N9" s="57">
        <f aca="true" t="shared" si="0" ref="N9:N73">K9*B9</f>
        <v>0</v>
      </c>
      <c r="O9" s="58">
        <v>0</v>
      </c>
      <c r="P9" s="58">
        <f>B9*O9</f>
        <v>0</v>
      </c>
    </row>
    <row r="10" spans="1:16" ht="30">
      <c r="A10" s="48" t="s">
        <v>31</v>
      </c>
      <c r="B10" s="49">
        <v>1</v>
      </c>
      <c r="C10" s="50" t="s">
        <v>32</v>
      </c>
      <c r="D10" s="50" t="s">
        <v>33</v>
      </c>
      <c r="E10" s="51"/>
      <c r="F10" s="52"/>
      <c r="G10" s="54">
        <v>1520</v>
      </c>
      <c r="H10" s="54">
        <v>460</v>
      </c>
      <c r="I10" s="54">
        <v>1820</v>
      </c>
      <c r="J10" s="54"/>
      <c r="K10" s="55"/>
      <c r="L10" s="54"/>
      <c r="M10" s="60"/>
      <c r="N10" s="57">
        <f t="shared" si="0"/>
        <v>0</v>
      </c>
      <c r="O10" s="58">
        <v>0</v>
      </c>
      <c r="P10" s="58">
        <f>B10*O10</f>
        <v>0</v>
      </c>
    </row>
    <row r="11" spans="1:16" ht="12.75">
      <c r="A11" s="61"/>
      <c r="B11" s="62"/>
      <c r="C11" s="63" t="s">
        <v>34</v>
      </c>
      <c r="D11" s="63"/>
      <c r="E11" s="64"/>
      <c r="F11" s="65"/>
      <c r="G11" s="44"/>
      <c r="H11" s="44"/>
      <c r="I11" s="44"/>
      <c r="J11" s="44"/>
      <c r="K11" s="66"/>
      <c r="L11" s="44"/>
      <c r="M11" s="45"/>
      <c r="N11" s="46"/>
      <c r="O11" s="67"/>
      <c r="P11" s="67"/>
    </row>
    <row r="12" spans="1:16" ht="88.5">
      <c r="A12" s="68" t="s">
        <v>35</v>
      </c>
      <c r="B12" s="69">
        <v>9</v>
      </c>
      <c r="C12" s="70" t="s">
        <v>36</v>
      </c>
      <c r="D12" s="50" t="s">
        <v>37</v>
      </c>
      <c r="E12" s="51"/>
      <c r="F12" s="52"/>
      <c r="G12" s="54">
        <v>400</v>
      </c>
      <c r="H12" s="54" t="s">
        <v>38</v>
      </c>
      <c r="I12" s="54" t="s">
        <v>39</v>
      </c>
      <c r="J12" s="54"/>
      <c r="K12" s="55"/>
      <c r="L12" s="54"/>
      <c r="M12" s="60"/>
      <c r="N12" s="57">
        <f t="shared" si="0"/>
        <v>0</v>
      </c>
      <c r="O12" s="58">
        <v>0</v>
      </c>
      <c r="P12" s="58">
        <f>B12*O12</f>
        <v>0</v>
      </c>
    </row>
    <row r="13" spans="1:16" ht="12.75">
      <c r="A13" s="71"/>
      <c r="B13" s="72"/>
      <c r="C13" s="73" t="s">
        <v>40</v>
      </c>
      <c r="D13" s="73"/>
      <c r="E13" s="64"/>
      <c r="F13" s="65"/>
      <c r="G13" s="44"/>
      <c r="H13" s="44"/>
      <c r="I13" s="44"/>
      <c r="J13" s="44"/>
      <c r="K13" s="66"/>
      <c r="L13" s="44"/>
      <c r="M13" s="45"/>
      <c r="N13" s="46"/>
      <c r="O13" s="67"/>
      <c r="P13" s="67"/>
    </row>
    <row r="14" spans="1:16" ht="88.5">
      <c r="A14" s="68" t="s">
        <v>41</v>
      </c>
      <c r="B14" s="69">
        <v>7</v>
      </c>
      <c r="C14" s="70" t="s">
        <v>36</v>
      </c>
      <c r="D14" s="50" t="s">
        <v>37</v>
      </c>
      <c r="E14" s="51"/>
      <c r="F14" s="52"/>
      <c r="G14" s="54">
        <v>400</v>
      </c>
      <c r="H14" s="54" t="s">
        <v>38</v>
      </c>
      <c r="I14" s="54" t="s">
        <v>39</v>
      </c>
      <c r="J14" s="54"/>
      <c r="K14" s="55"/>
      <c r="L14" s="54"/>
      <c r="M14" s="60"/>
      <c r="N14" s="57">
        <f t="shared" si="0"/>
        <v>0</v>
      </c>
      <c r="O14" s="58">
        <v>0</v>
      </c>
      <c r="P14" s="58">
        <f>B14*O14</f>
        <v>0</v>
      </c>
    </row>
    <row r="15" spans="1:16" ht="20.25">
      <c r="A15" s="71"/>
      <c r="B15" s="72"/>
      <c r="C15" s="73" t="s">
        <v>42</v>
      </c>
      <c r="D15" s="73"/>
      <c r="E15" s="64"/>
      <c r="F15" s="65"/>
      <c r="G15" s="44"/>
      <c r="H15" s="44"/>
      <c r="I15" s="44"/>
      <c r="J15" s="44"/>
      <c r="K15" s="66"/>
      <c r="L15" s="44"/>
      <c r="M15" s="45"/>
      <c r="N15" s="46"/>
      <c r="O15" s="67"/>
      <c r="P15" s="67"/>
    </row>
    <row r="16" spans="1:16" ht="250.5" customHeight="1">
      <c r="A16" s="48" t="s">
        <v>43</v>
      </c>
      <c r="B16" s="74">
        <v>1</v>
      </c>
      <c r="C16" s="50" t="s">
        <v>44</v>
      </c>
      <c r="D16" s="50" t="s">
        <v>45</v>
      </c>
      <c r="E16" s="51"/>
      <c r="F16" s="52"/>
      <c r="G16" s="53">
        <v>1290</v>
      </c>
      <c r="H16" s="51">
        <v>730</v>
      </c>
      <c r="I16" s="53">
        <v>900</v>
      </c>
      <c r="J16" s="54"/>
      <c r="K16" s="55"/>
      <c r="L16" s="54"/>
      <c r="M16" s="60"/>
      <c r="N16" s="57">
        <f t="shared" si="0"/>
        <v>0</v>
      </c>
      <c r="O16" s="58">
        <v>0</v>
      </c>
      <c r="P16" s="58">
        <f aca="true" t="shared" si="1" ref="P16:P30">B16*O16</f>
        <v>0</v>
      </c>
    </row>
    <row r="17" spans="1:16" ht="277.5" customHeight="1">
      <c r="A17" s="48" t="s">
        <v>46</v>
      </c>
      <c r="B17" s="74">
        <v>1</v>
      </c>
      <c r="C17" s="50" t="s">
        <v>47</v>
      </c>
      <c r="D17" s="50" t="s">
        <v>48</v>
      </c>
      <c r="E17" s="51"/>
      <c r="F17" s="52"/>
      <c r="G17" s="53">
        <v>1280</v>
      </c>
      <c r="H17" s="51">
        <v>730</v>
      </c>
      <c r="I17" s="53">
        <v>900</v>
      </c>
      <c r="J17" s="54"/>
      <c r="K17" s="55"/>
      <c r="L17" s="54"/>
      <c r="M17" s="60"/>
      <c r="N17" s="57">
        <f t="shared" si="0"/>
        <v>0</v>
      </c>
      <c r="O17" s="58">
        <v>0</v>
      </c>
      <c r="P17" s="58">
        <f t="shared" si="1"/>
        <v>0</v>
      </c>
    </row>
    <row r="18" spans="1:16" ht="117.75">
      <c r="A18" s="48" t="s">
        <v>49</v>
      </c>
      <c r="B18" s="74">
        <v>1</v>
      </c>
      <c r="C18" s="59" t="s">
        <v>50</v>
      </c>
      <c r="D18" s="50" t="s">
        <v>51</v>
      </c>
      <c r="E18" s="51"/>
      <c r="F18" s="52"/>
      <c r="G18" s="53">
        <v>590</v>
      </c>
      <c r="H18" s="51">
        <v>600</v>
      </c>
      <c r="I18" s="53">
        <v>850</v>
      </c>
      <c r="J18" s="54">
        <v>400</v>
      </c>
      <c r="K18" s="55">
        <v>5.15</v>
      </c>
      <c r="L18" s="51" t="s">
        <v>52</v>
      </c>
      <c r="M18" s="56" t="s">
        <v>27</v>
      </c>
      <c r="N18" s="57">
        <f t="shared" si="0"/>
        <v>5.15</v>
      </c>
      <c r="O18" s="58">
        <v>0</v>
      </c>
      <c r="P18" s="58">
        <f t="shared" si="1"/>
        <v>0</v>
      </c>
    </row>
    <row r="19" spans="1:16" ht="223.5" customHeight="1">
      <c r="A19" s="48" t="s">
        <v>53</v>
      </c>
      <c r="B19" s="74">
        <v>1</v>
      </c>
      <c r="C19" s="50" t="s">
        <v>54</v>
      </c>
      <c r="D19" s="50" t="s">
        <v>55</v>
      </c>
      <c r="E19" s="51"/>
      <c r="F19" s="52"/>
      <c r="G19" s="53">
        <v>900</v>
      </c>
      <c r="H19" s="51">
        <v>855</v>
      </c>
      <c r="I19" s="53">
        <v>900</v>
      </c>
      <c r="J19" s="54"/>
      <c r="K19" s="55"/>
      <c r="L19" s="54"/>
      <c r="M19" s="60"/>
      <c r="N19" s="57">
        <f t="shared" si="0"/>
        <v>0</v>
      </c>
      <c r="O19" s="58">
        <v>0</v>
      </c>
      <c r="P19" s="58">
        <f t="shared" si="1"/>
        <v>0</v>
      </c>
    </row>
    <row r="20" spans="1:16" ht="12.75">
      <c r="A20" s="48" t="s">
        <v>56</v>
      </c>
      <c r="B20" s="74">
        <v>1</v>
      </c>
      <c r="C20" s="50" t="s">
        <v>57</v>
      </c>
      <c r="D20" s="50" t="s">
        <v>58</v>
      </c>
      <c r="E20" s="51"/>
      <c r="F20" s="52"/>
      <c r="G20" s="53"/>
      <c r="H20" s="51"/>
      <c r="I20" s="53"/>
      <c r="J20" s="53"/>
      <c r="K20" s="75"/>
      <c r="L20" s="51" t="s">
        <v>59</v>
      </c>
      <c r="M20" s="56" t="s">
        <v>27</v>
      </c>
      <c r="N20" s="57">
        <f t="shared" si="0"/>
        <v>0</v>
      </c>
      <c r="O20" s="58">
        <v>0</v>
      </c>
      <c r="P20" s="58">
        <f t="shared" si="1"/>
        <v>0</v>
      </c>
    </row>
    <row r="21" spans="1:16" ht="137.25">
      <c r="A21" s="48" t="s">
        <v>60</v>
      </c>
      <c r="B21" s="74">
        <v>1</v>
      </c>
      <c r="C21" s="59" t="s">
        <v>61</v>
      </c>
      <c r="D21" s="50" t="s">
        <v>62</v>
      </c>
      <c r="E21" s="51"/>
      <c r="F21" s="52"/>
      <c r="G21" s="53">
        <v>650</v>
      </c>
      <c r="H21" s="51">
        <v>735</v>
      </c>
      <c r="I21" s="53" t="s">
        <v>63</v>
      </c>
      <c r="J21" s="53">
        <v>400</v>
      </c>
      <c r="K21" s="75">
        <v>10.1</v>
      </c>
      <c r="L21" s="51" t="s">
        <v>52</v>
      </c>
      <c r="M21" s="56" t="s">
        <v>27</v>
      </c>
      <c r="N21" s="57">
        <f t="shared" si="0"/>
        <v>10.1</v>
      </c>
      <c r="O21" s="58">
        <v>0</v>
      </c>
      <c r="P21" s="58">
        <f t="shared" si="1"/>
        <v>0</v>
      </c>
    </row>
    <row r="22" spans="1:16" ht="49.5">
      <c r="A22" s="48" t="s">
        <v>64</v>
      </c>
      <c r="B22" s="74">
        <v>1</v>
      </c>
      <c r="C22" s="59" t="s">
        <v>65</v>
      </c>
      <c r="D22" s="50" t="s">
        <v>66</v>
      </c>
      <c r="E22" s="51"/>
      <c r="F22" s="52"/>
      <c r="G22" s="53">
        <v>233</v>
      </c>
      <c r="H22" s="51">
        <v>455</v>
      </c>
      <c r="I22" s="51">
        <v>540</v>
      </c>
      <c r="J22" s="53">
        <v>230</v>
      </c>
      <c r="K22" s="75">
        <v>0.1</v>
      </c>
      <c r="L22" s="51" t="s">
        <v>52</v>
      </c>
      <c r="M22" s="56" t="s">
        <v>27</v>
      </c>
      <c r="N22" s="57">
        <f t="shared" si="0"/>
        <v>0.1</v>
      </c>
      <c r="O22" s="58">
        <v>0</v>
      </c>
      <c r="P22" s="58">
        <f t="shared" si="1"/>
        <v>0</v>
      </c>
    </row>
    <row r="23" spans="1:16" ht="117.75">
      <c r="A23" s="48" t="s">
        <v>67</v>
      </c>
      <c r="B23" s="74">
        <v>1</v>
      </c>
      <c r="C23" s="59" t="s">
        <v>68</v>
      </c>
      <c r="D23" s="50" t="s">
        <v>69</v>
      </c>
      <c r="E23" s="51"/>
      <c r="F23" s="52"/>
      <c r="G23" s="53">
        <v>1000</v>
      </c>
      <c r="H23" s="51">
        <v>1000</v>
      </c>
      <c r="I23" s="53">
        <v>400</v>
      </c>
      <c r="J23" s="54"/>
      <c r="K23" s="55"/>
      <c r="L23" s="54"/>
      <c r="M23" s="60"/>
      <c r="N23" s="57">
        <f t="shared" si="0"/>
        <v>0</v>
      </c>
      <c r="O23" s="58">
        <v>0</v>
      </c>
      <c r="P23" s="58">
        <f t="shared" si="1"/>
        <v>0</v>
      </c>
    </row>
    <row r="24" spans="1:16" ht="12.75">
      <c r="A24" s="48" t="s">
        <v>70</v>
      </c>
      <c r="B24" s="74">
        <v>1</v>
      </c>
      <c r="C24" s="50" t="s">
        <v>71</v>
      </c>
      <c r="D24" s="50" t="s">
        <v>72</v>
      </c>
      <c r="E24" s="51"/>
      <c r="F24" s="52"/>
      <c r="G24" s="53">
        <v>1000</v>
      </c>
      <c r="H24" s="51" t="s">
        <v>73</v>
      </c>
      <c r="I24" s="53">
        <v>400</v>
      </c>
      <c r="J24" s="54"/>
      <c r="K24" s="55"/>
      <c r="L24" s="54"/>
      <c r="M24" s="60"/>
      <c r="N24" s="57">
        <f t="shared" si="0"/>
        <v>0</v>
      </c>
      <c r="O24" s="58">
        <v>0</v>
      </c>
      <c r="P24" s="58">
        <f t="shared" si="1"/>
        <v>0</v>
      </c>
    </row>
    <row r="25" spans="1:16" ht="222" customHeight="1">
      <c r="A25" s="48" t="s">
        <v>74</v>
      </c>
      <c r="B25" s="74">
        <v>1</v>
      </c>
      <c r="C25" s="50" t="s">
        <v>75</v>
      </c>
      <c r="D25" s="50" t="s">
        <v>76</v>
      </c>
      <c r="E25" s="51"/>
      <c r="F25" s="52"/>
      <c r="G25" s="53">
        <v>1690</v>
      </c>
      <c r="H25" s="51">
        <v>610</v>
      </c>
      <c r="I25" s="53">
        <v>900</v>
      </c>
      <c r="J25" s="54"/>
      <c r="K25" s="55"/>
      <c r="L25" s="54"/>
      <c r="M25" s="60"/>
      <c r="N25" s="57">
        <f t="shared" si="0"/>
        <v>0</v>
      </c>
      <c r="O25" s="58">
        <v>0</v>
      </c>
      <c r="P25" s="58">
        <f t="shared" si="1"/>
        <v>0</v>
      </c>
    </row>
    <row r="26" spans="1:16" ht="205.5" customHeight="1">
      <c r="A26" s="48" t="s">
        <v>77</v>
      </c>
      <c r="B26" s="74">
        <v>1</v>
      </c>
      <c r="C26" s="50" t="s">
        <v>78</v>
      </c>
      <c r="D26" s="50" t="s">
        <v>79</v>
      </c>
      <c r="E26" s="51"/>
      <c r="F26" s="52"/>
      <c r="G26" s="53">
        <v>900</v>
      </c>
      <c r="H26" s="51">
        <v>700</v>
      </c>
      <c r="I26" s="53">
        <v>2000</v>
      </c>
      <c r="J26" s="54"/>
      <c r="K26" s="55"/>
      <c r="L26" s="54"/>
      <c r="M26" s="60"/>
      <c r="N26" s="57">
        <f t="shared" si="0"/>
        <v>0</v>
      </c>
      <c r="O26" s="58">
        <v>0</v>
      </c>
      <c r="P26" s="58">
        <f t="shared" si="1"/>
        <v>0</v>
      </c>
    </row>
    <row r="27" spans="1:16" ht="215.25" customHeight="1">
      <c r="A27" s="48" t="s">
        <v>80</v>
      </c>
      <c r="B27" s="74">
        <v>1</v>
      </c>
      <c r="C27" s="50" t="s">
        <v>78</v>
      </c>
      <c r="D27" s="50" t="s">
        <v>79</v>
      </c>
      <c r="E27" s="51"/>
      <c r="F27" s="52"/>
      <c r="G27" s="53">
        <v>850</v>
      </c>
      <c r="H27" s="51">
        <v>700</v>
      </c>
      <c r="I27" s="53">
        <v>2000</v>
      </c>
      <c r="J27" s="54"/>
      <c r="K27" s="55"/>
      <c r="L27" s="54"/>
      <c r="M27" s="60"/>
      <c r="N27" s="57">
        <f t="shared" si="0"/>
        <v>0</v>
      </c>
      <c r="O27" s="58">
        <v>0</v>
      </c>
      <c r="P27" s="58">
        <f t="shared" si="1"/>
        <v>0</v>
      </c>
    </row>
    <row r="28" spans="1:16" ht="39.75">
      <c r="A28" s="48" t="s">
        <v>81</v>
      </c>
      <c r="B28" s="74">
        <v>1</v>
      </c>
      <c r="C28" s="50" t="s">
        <v>82</v>
      </c>
      <c r="D28" s="50" t="s">
        <v>83</v>
      </c>
      <c r="E28" s="51"/>
      <c r="F28" s="52"/>
      <c r="G28" s="53">
        <v>520</v>
      </c>
      <c r="H28" s="51">
        <v>520</v>
      </c>
      <c r="I28" s="53">
        <v>205</v>
      </c>
      <c r="J28" s="54"/>
      <c r="K28" s="55"/>
      <c r="L28" s="54"/>
      <c r="M28" s="60"/>
      <c r="N28" s="57">
        <f t="shared" si="0"/>
        <v>0</v>
      </c>
      <c r="O28" s="58">
        <v>0</v>
      </c>
      <c r="P28" s="58">
        <f t="shared" si="1"/>
        <v>0</v>
      </c>
    </row>
    <row r="29" spans="1:16" ht="78.75">
      <c r="A29" s="48" t="s">
        <v>84</v>
      </c>
      <c r="B29" s="74">
        <v>1</v>
      </c>
      <c r="C29" s="50" t="s">
        <v>85</v>
      </c>
      <c r="D29" s="50" t="s">
        <v>86</v>
      </c>
      <c r="E29" s="51"/>
      <c r="F29" s="52"/>
      <c r="G29" s="53">
        <v>765</v>
      </c>
      <c r="H29" s="51">
        <v>680</v>
      </c>
      <c r="I29" s="53">
        <v>880</v>
      </c>
      <c r="J29" s="54"/>
      <c r="K29" s="55"/>
      <c r="L29" s="54"/>
      <c r="M29" s="60"/>
      <c r="N29" s="57">
        <f t="shared" si="0"/>
        <v>0</v>
      </c>
      <c r="O29" s="58">
        <v>0</v>
      </c>
      <c r="P29" s="58">
        <f t="shared" si="1"/>
        <v>0</v>
      </c>
    </row>
    <row r="30" spans="1:16" ht="49.5">
      <c r="A30" s="48" t="s">
        <v>87</v>
      </c>
      <c r="B30" s="74">
        <v>5</v>
      </c>
      <c r="C30" s="59" t="s">
        <v>88</v>
      </c>
      <c r="D30" s="50" t="s">
        <v>89</v>
      </c>
      <c r="E30" s="51"/>
      <c r="F30" s="52"/>
      <c r="G30" s="53">
        <v>465</v>
      </c>
      <c r="H30" s="51">
        <v>610</v>
      </c>
      <c r="I30" s="53">
        <v>1750</v>
      </c>
      <c r="J30" s="54"/>
      <c r="K30" s="55"/>
      <c r="L30" s="54"/>
      <c r="M30" s="60"/>
      <c r="N30" s="57">
        <f t="shared" si="0"/>
        <v>0</v>
      </c>
      <c r="O30" s="58">
        <v>0</v>
      </c>
      <c r="P30" s="58">
        <f t="shared" si="1"/>
        <v>0</v>
      </c>
    </row>
    <row r="31" spans="1:16" ht="12.75">
      <c r="A31" s="61"/>
      <c r="B31" s="76"/>
      <c r="C31" s="63" t="s">
        <v>90</v>
      </c>
      <c r="D31" s="63"/>
      <c r="E31" s="64"/>
      <c r="F31" s="65"/>
      <c r="G31" s="77"/>
      <c r="H31" s="64"/>
      <c r="I31" s="77"/>
      <c r="J31" s="44"/>
      <c r="K31" s="66"/>
      <c r="L31" s="44"/>
      <c r="M31" s="45"/>
      <c r="N31" s="46"/>
      <c r="O31" s="67"/>
      <c r="P31" s="67"/>
    </row>
    <row r="32" spans="1:16" ht="12.75">
      <c r="A32" s="78"/>
      <c r="B32" s="79"/>
      <c r="C32" s="80" t="s">
        <v>91</v>
      </c>
      <c r="D32" s="80"/>
      <c r="E32" s="81"/>
      <c r="F32" s="82"/>
      <c r="G32" s="83"/>
      <c r="H32" s="81"/>
      <c r="I32" s="83"/>
      <c r="J32" s="84"/>
      <c r="K32" s="85"/>
      <c r="L32" s="84"/>
      <c r="M32" s="86"/>
      <c r="N32" s="87"/>
      <c r="O32" s="88"/>
      <c r="P32" s="88"/>
    </row>
    <row r="33" spans="1:16" ht="40.5">
      <c r="A33" s="48" t="s">
        <v>92</v>
      </c>
      <c r="B33" s="74">
        <v>1</v>
      </c>
      <c r="C33" s="59" t="s">
        <v>93</v>
      </c>
      <c r="D33" s="50" t="s">
        <v>94</v>
      </c>
      <c r="E33" s="51"/>
      <c r="F33" s="52"/>
      <c r="G33" s="53">
        <v>600</v>
      </c>
      <c r="H33" s="51">
        <v>590</v>
      </c>
      <c r="I33" s="53">
        <v>1850</v>
      </c>
      <c r="J33" s="54">
        <v>230</v>
      </c>
      <c r="K33" s="55">
        <v>0.21</v>
      </c>
      <c r="L33" s="54"/>
      <c r="M33" s="60"/>
      <c r="N33" s="57">
        <f t="shared" si="0"/>
        <v>0.21</v>
      </c>
      <c r="O33" s="58">
        <v>0</v>
      </c>
      <c r="P33" s="58">
        <f>B33*O33</f>
        <v>0</v>
      </c>
    </row>
    <row r="34" spans="1:16" ht="162.75" customHeight="1">
      <c r="A34" s="89" t="s">
        <v>95</v>
      </c>
      <c r="B34" s="90">
        <v>1</v>
      </c>
      <c r="C34" s="91" t="s">
        <v>96</v>
      </c>
      <c r="D34" s="92" t="s">
        <v>97</v>
      </c>
      <c r="E34" s="93"/>
      <c r="F34" s="94"/>
      <c r="G34" s="95">
        <v>1300</v>
      </c>
      <c r="H34" s="93">
        <v>600</v>
      </c>
      <c r="I34" s="95">
        <v>850</v>
      </c>
      <c r="J34" s="96"/>
      <c r="K34" s="97"/>
      <c r="L34" s="93" t="s">
        <v>26</v>
      </c>
      <c r="M34" s="98" t="s">
        <v>27</v>
      </c>
      <c r="N34" s="99">
        <f t="shared" si="0"/>
        <v>0</v>
      </c>
      <c r="O34" s="100">
        <v>0</v>
      </c>
      <c r="P34" s="100">
        <f>B34*O34</f>
        <v>0</v>
      </c>
    </row>
    <row r="35" spans="1:16" ht="140.25" customHeight="1">
      <c r="A35" s="101"/>
      <c r="B35" s="102"/>
      <c r="C35" s="103"/>
      <c r="D35" s="104" t="s">
        <v>98</v>
      </c>
      <c r="E35" s="105"/>
      <c r="F35" s="106"/>
      <c r="G35" s="107"/>
      <c r="H35" s="105"/>
      <c r="I35" s="107"/>
      <c r="J35" s="108"/>
      <c r="K35" s="109"/>
      <c r="L35" s="105"/>
      <c r="M35" s="110"/>
      <c r="N35" s="111"/>
      <c r="O35" s="112"/>
      <c r="P35" s="112"/>
    </row>
    <row r="36" spans="1:16" ht="20.25">
      <c r="A36" s="48" t="s">
        <v>99</v>
      </c>
      <c r="B36" s="74">
        <v>1</v>
      </c>
      <c r="C36" s="59" t="s">
        <v>100</v>
      </c>
      <c r="D36" s="50" t="s">
        <v>101</v>
      </c>
      <c r="E36" s="51"/>
      <c r="F36" s="52"/>
      <c r="G36" s="53"/>
      <c r="H36" s="51"/>
      <c r="I36" s="53"/>
      <c r="J36" s="54"/>
      <c r="K36" s="55"/>
      <c r="L36" s="54"/>
      <c r="M36" s="60"/>
      <c r="N36" s="57">
        <f t="shared" si="0"/>
        <v>0</v>
      </c>
      <c r="O36" s="58">
        <v>0</v>
      </c>
      <c r="P36" s="58">
        <f>B36*O36</f>
        <v>0</v>
      </c>
    </row>
    <row r="37" spans="1:16" ht="69">
      <c r="A37" s="48" t="s">
        <v>102</v>
      </c>
      <c r="B37" s="74">
        <v>1</v>
      </c>
      <c r="C37" s="59" t="s">
        <v>103</v>
      </c>
      <c r="D37" s="50" t="s">
        <v>104</v>
      </c>
      <c r="E37" s="51"/>
      <c r="F37" s="52"/>
      <c r="G37" s="53" t="s">
        <v>105</v>
      </c>
      <c r="H37" s="51"/>
      <c r="I37" s="53">
        <v>605</v>
      </c>
      <c r="J37" s="54"/>
      <c r="K37" s="55"/>
      <c r="L37" s="54"/>
      <c r="M37" s="60"/>
      <c r="N37" s="57">
        <f t="shared" si="0"/>
        <v>0</v>
      </c>
      <c r="O37" s="58">
        <v>0</v>
      </c>
      <c r="P37" s="58">
        <f>B37*O37</f>
        <v>0</v>
      </c>
    </row>
    <row r="38" spans="1:16" ht="12.75">
      <c r="A38" s="61"/>
      <c r="B38" s="76"/>
      <c r="C38" s="63" t="s">
        <v>106</v>
      </c>
      <c r="D38" s="63"/>
      <c r="E38" s="64"/>
      <c r="F38" s="65"/>
      <c r="G38" s="77"/>
      <c r="H38" s="64"/>
      <c r="I38" s="77"/>
      <c r="J38" s="44"/>
      <c r="K38" s="66"/>
      <c r="L38" s="44"/>
      <c r="M38" s="45"/>
      <c r="N38" s="46"/>
      <c r="O38" s="67"/>
      <c r="P38" s="67"/>
    </row>
    <row r="39" spans="1:16" ht="30">
      <c r="A39" s="48" t="s">
        <v>107</v>
      </c>
      <c r="B39" s="74">
        <v>1</v>
      </c>
      <c r="C39" s="50" t="s">
        <v>108</v>
      </c>
      <c r="D39" s="50" t="s">
        <v>109</v>
      </c>
      <c r="E39" s="51"/>
      <c r="F39" s="52"/>
      <c r="G39" s="53">
        <v>400</v>
      </c>
      <c r="H39" s="51">
        <v>400</v>
      </c>
      <c r="I39" s="53">
        <v>250</v>
      </c>
      <c r="J39" s="54"/>
      <c r="K39" s="55"/>
      <c r="L39" s="51" t="s">
        <v>26</v>
      </c>
      <c r="M39" s="56" t="s">
        <v>27</v>
      </c>
      <c r="N39" s="57">
        <f t="shared" si="0"/>
        <v>0</v>
      </c>
      <c r="O39" s="58">
        <v>0</v>
      </c>
      <c r="P39" s="58">
        <f>B39*O39</f>
        <v>0</v>
      </c>
    </row>
    <row r="40" spans="1:16" ht="20.25">
      <c r="A40" s="48" t="s">
        <v>110</v>
      </c>
      <c r="B40" s="74">
        <v>1</v>
      </c>
      <c r="C40" s="59" t="s">
        <v>100</v>
      </c>
      <c r="D40" s="50" t="s">
        <v>111</v>
      </c>
      <c r="E40" s="51"/>
      <c r="F40" s="52"/>
      <c r="G40" s="53"/>
      <c r="H40" s="51"/>
      <c r="I40" s="53"/>
      <c r="J40" s="54"/>
      <c r="K40" s="55"/>
      <c r="L40" s="54"/>
      <c r="M40" s="60"/>
      <c r="N40" s="57">
        <f t="shared" si="0"/>
        <v>0</v>
      </c>
      <c r="O40" s="58">
        <v>0</v>
      </c>
      <c r="P40" s="58">
        <f>B40*O40</f>
        <v>0</v>
      </c>
    </row>
    <row r="41" spans="1:16" ht="172.5" customHeight="1">
      <c r="A41" s="89" t="s">
        <v>112</v>
      </c>
      <c r="B41" s="90">
        <v>1</v>
      </c>
      <c r="C41" s="91" t="s">
        <v>113</v>
      </c>
      <c r="D41" s="91" t="s">
        <v>114</v>
      </c>
      <c r="E41" s="93"/>
      <c r="F41" s="94"/>
      <c r="G41" s="95">
        <v>1000</v>
      </c>
      <c r="H41" s="93">
        <v>600</v>
      </c>
      <c r="I41" s="95">
        <v>850</v>
      </c>
      <c r="J41" s="96"/>
      <c r="K41" s="97"/>
      <c r="L41" s="93" t="s">
        <v>26</v>
      </c>
      <c r="M41" s="98" t="s">
        <v>27</v>
      </c>
      <c r="N41" s="99">
        <f t="shared" si="0"/>
        <v>0</v>
      </c>
      <c r="O41" s="100">
        <v>0</v>
      </c>
      <c r="P41" s="100">
        <f>B41*O41</f>
        <v>0</v>
      </c>
    </row>
    <row r="42" spans="1:16" ht="138" customHeight="1">
      <c r="A42" s="101"/>
      <c r="B42" s="102"/>
      <c r="C42" s="103"/>
      <c r="D42" s="103" t="s">
        <v>98</v>
      </c>
      <c r="E42" s="105"/>
      <c r="F42" s="106"/>
      <c r="G42" s="107"/>
      <c r="H42" s="105"/>
      <c r="I42" s="107"/>
      <c r="J42" s="108"/>
      <c r="K42" s="109"/>
      <c r="L42" s="105"/>
      <c r="M42" s="110"/>
      <c r="N42" s="111"/>
      <c r="O42" s="112"/>
      <c r="P42" s="112"/>
    </row>
    <row r="43" spans="1:16" ht="20.25">
      <c r="A43" s="48" t="s">
        <v>115</v>
      </c>
      <c r="B43" s="74">
        <v>1</v>
      </c>
      <c r="C43" s="59" t="s">
        <v>100</v>
      </c>
      <c r="D43" s="50" t="s">
        <v>101</v>
      </c>
      <c r="E43" s="51"/>
      <c r="F43" s="52"/>
      <c r="G43" s="53"/>
      <c r="H43" s="51"/>
      <c r="I43" s="53"/>
      <c r="J43" s="54"/>
      <c r="K43" s="55"/>
      <c r="L43" s="54"/>
      <c r="M43" s="60"/>
      <c r="N43" s="57">
        <f t="shared" si="0"/>
        <v>0</v>
      </c>
      <c r="O43" s="58">
        <v>0</v>
      </c>
      <c r="P43" s="58">
        <f aca="true" t="shared" si="2" ref="P43:P51">B43*O43</f>
        <v>0</v>
      </c>
    </row>
    <row r="44" spans="1:16" ht="269.25" customHeight="1">
      <c r="A44" s="48" t="s">
        <v>116</v>
      </c>
      <c r="B44" s="74">
        <v>1</v>
      </c>
      <c r="C44" s="50" t="s">
        <v>117</v>
      </c>
      <c r="D44" s="50" t="s">
        <v>118</v>
      </c>
      <c r="E44" s="51"/>
      <c r="F44" s="52"/>
      <c r="G44" s="53">
        <v>970</v>
      </c>
      <c r="H44" s="51">
        <v>700</v>
      </c>
      <c r="I44" s="53">
        <v>850</v>
      </c>
      <c r="J44" s="54"/>
      <c r="K44" s="55"/>
      <c r="L44" s="54"/>
      <c r="M44" s="60"/>
      <c r="N44" s="57">
        <f t="shared" si="0"/>
        <v>0</v>
      </c>
      <c r="O44" s="58">
        <v>0</v>
      </c>
      <c r="P44" s="58">
        <f t="shared" si="2"/>
        <v>0</v>
      </c>
    </row>
    <row r="45" spans="1:16" ht="147">
      <c r="A45" s="48" t="s">
        <v>119</v>
      </c>
      <c r="B45" s="74">
        <v>1</v>
      </c>
      <c r="C45" s="59" t="s">
        <v>120</v>
      </c>
      <c r="D45" s="50" t="s">
        <v>121</v>
      </c>
      <c r="E45" s="51"/>
      <c r="F45" s="52"/>
      <c r="G45" s="53">
        <v>950</v>
      </c>
      <c r="H45" s="51">
        <v>700</v>
      </c>
      <c r="I45" s="53">
        <v>850</v>
      </c>
      <c r="J45" s="54">
        <v>230</v>
      </c>
      <c r="K45" s="55">
        <v>0.5</v>
      </c>
      <c r="L45" s="54"/>
      <c r="M45" s="60"/>
      <c r="N45" s="57">
        <f t="shared" si="0"/>
        <v>0.5</v>
      </c>
      <c r="O45" s="58">
        <v>0</v>
      </c>
      <c r="P45" s="58">
        <f t="shared" si="2"/>
        <v>0</v>
      </c>
    </row>
    <row r="46" spans="1:16" ht="59.25">
      <c r="A46" s="48" t="s">
        <v>122</v>
      </c>
      <c r="B46" s="74">
        <v>1</v>
      </c>
      <c r="C46" s="50" t="s">
        <v>123</v>
      </c>
      <c r="D46" s="50" t="s">
        <v>124</v>
      </c>
      <c r="E46" s="51"/>
      <c r="F46" s="52"/>
      <c r="G46" s="53">
        <v>1000</v>
      </c>
      <c r="H46" s="51">
        <v>300</v>
      </c>
      <c r="I46" s="53">
        <v>200</v>
      </c>
      <c r="J46" s="54"/>
      <c r="K46" s="55"/>
      <c r="L46" s="54"/>
      <c r="M46" s="60"/>
      <c r="N46" s="57">
        <f t="shared" si="0"/>
        <v>0</v>
      </c>
      <c r="O46" s="58">
        <v>0</v>
      </c>
      <c r="P46" s="58">
        <f t="shared" si="2"/>
        <v>0</v>
      </c>
    </row>
    <row r="47" spans="1:16" ht="59.25">
      <c r="A47" s="48" t="s">
        <v>125</v>
      </c>
      <c r="B47" s="74">
        <v>2</v>
      </c>
      <c r="C47" s="50" t="s">
        <v>123</v>
      </c>
      <c r="D47" s="50" t="s">
        <v>124</v>
      </c>
      <c r="E47" s="51"/>
      <c r="F47" s="52"/>
      <c r="G47" s="53">
        <v>970</v>
      </c>
      <c r="H47" s="51">
        <v>300</v>
      </c>
      <c r="I47" s="53">
        <v>200</v>
      </c>
      <c r="J47" s="54"/>
      <c r="K47" s="55"/>
      <c r="L47" s="54"/>
      <c r="M47" s="60"/>
      <c r="N47" s="57">
        <f t="shared" si="0"/>
        <v>0</v>
      </c>
      <c r="O47" s="58">
        <v>0</v>
      </c>
      <c r="P47" s="58">
        <f t="shared" si="2"/>
        <v>0</v>
      </c>
    </row>
    <row r="48" spans="1:16" ht="59.25">
      <c r="A48" s="48" t="s">
        <v>126</v>
      </c>
      <c r="B48" s="74">
        <v>1</v>
      </c>
      <c r="C48" s="50" t="s">
        <v>123</v>
      </c>
      <c r="D48" s="50" t="s">
        <v>124</v>
      </c>
      <c r="E48" s="51"/>
      <c r="F48" s="52"/>
      <c r="G48" s="53">
        <v>950</v>
      </c>
      <c r="H48" s="51">
        <v>300</v>
      </c>
      <c r="I48" s="53">
        <v>200</v>
      </c>
      <c r="J48" s="54"/>
      <c r="K48" s="55"/>
      <c r="L48" s="54"/>
      <c r="M48" s="60"/>
      <c r="N48" s="57">
        <f t="shared" si="0"/>
        <v>0</v>
      </c>
      <c r="O48" s="58">
        <v>0</v>
      </c>
      <c r="P48" s="58">
        <f t="shared" si="2"/>
        <v>0</v>
      </c>
    </row>
    <row r="49" spans="1:16" ht="108">
      <c r="A49" s="48" t="s">
        <v>127</v>
      </c>
      <c r="B49" s="74">
        <v>1</v>
      </c>
      <c r="C49" s="59" t="s">
        <v>128</v>
      </c>
      <c r="D49" s="50" t="s">
        <v>129</v>
      </c>
      <c r="E49" s="51"/>
      <c r="F49" s="52"/>
      <c r="G49" s="53">
        <v>520</v>
      </c>
      <c r="H49" s="51">
        <v>400</v>
      </c>
      <c r="I49" s="53">
        <v>350</v>
      </c>
      <c r="J49" s="54">
        <v>230</v>
      </c>
      <c r="K49" s="55">
        <v>0.15</v>
      </c>
      <c r="L49" s="54"/>
      <c r="M49" s="60"/>
      <c r="N49" s="57">
        <f t="shared" si="0"/>
        <v>0.15</v>
      </c>
      <c r="O49" s="58">
        <v>0</v>
      </c>
      <c r="P49" s="58">
        <f t="shared" si="2"/>
        <v>0</v>
      </c>
    </row>
    <row r="50" spans="1:16" ht="20.25">
      <c r="A50" s="48" t="s">
        <v>130</v>
      </c>
      <c r="B50" s="74">
        <v>1</v>
      </c>
      <c r="C50" s="59" t="s">
        <v>131</v>
      </c>
      <c r="D50" s="50" t="s">
        <v>132</v>
      </c>
      <c r="E50" s="51"/>
      <c r="F50" s="52"/>
      <c r="G50" s="53">
        <v>570</v>
      </c>
      <c r="H50" s="51">
        <v>670</v>
      </c>
      <c r="I50" s="53">
        <v>600</v>
      </c>
      <c r="J50" s="54"/>
      <c r="K50" s="55"/>
      <c r="L50" s="54"/>
      <c r="M50" s="60"/>
      <c r="N50" s="57">
        <f t="shared" si="0"/>
        <v>0</v>
      </c>
      <c r="O50" s="58">
        <v>0</v>
      </c>
      <c r="P50" s="58">
        <f t="shared" si="2"/>
        <v>0</v>
      </c>
    </row>
    <row r="51" spans="1:16" ht="235.5" customHeight="1">
      <c r="A51" s="48" t="s">
        <v>133</v>
      </c>
      <c r="B51" s="74">
        <v>1</v>
      </c>
      <c r="C51" s="59" t="s">
        <v>134</v>
      </c>
      <c r="D51" s="113" t="s">
        <v>135</v>
      </c>
      <c r="E51" s="114"/>
      <c r="F51" s="52"/>
      <c r="G51" s="114">
        <v>285</v>
      </c>
      <c r="H51" s="51">
        <v>450</v>
      </c>
      <c r="I51" s="53">
        <v>586</v>
      </c>
      <c r="J51" s="54">
        <v>230</v>
      </c>
      <c r="K51" s="55">
        <v>0.55</v>
      </c>
      <c r="L51" s="54"/>
      <c r="M51" s="60"/>
      <c r="N51" s="57">
        <f t="shared" si="0"/>
        <v>0.55</v>
      </c>
      <c r="O51" s="58">
        <v>0</v>
      </c>
      <c r="P51" s="58">
        <f t="shared" si="2"/>
        <v>0</v>
      </c>
    </row>
    <row r="52" spans="1:16" ht="12.75">
      <c r="A52" s="61"/>
      <c r="B52" s="76"/>
      <c r="C52" s="63" t="s">
        <v>90</v>
      </c>
      <c r="D52" s="63"/>
      <c r="E52" s="64"/>
      <c r="F52" s="65"/>
      <c r="G52" s="77"/>
      <c r="H52" s="64"/>
      <c r="I52" s="77"/>
      <c r="J52" s="44"/>
      <c r="K52" s="66"/>
      <c r="L52" s="44"/>
      <c r="M52" s="45"/>
      <c r="N52" s="46"/>
      <c r="O52" s="67"/>
      <c r="P52" s="67"/>
    </row>
    <row r="53" spans="1:16" ht="199.5" customHeight="1">
      <c r="A53" s="48" t="s">
        <v>136</v>
      </c>
      <c r="B53" s="74">
        <v>1</v>
      </c>
      <c r="C53" s="50" t="s">
        <v>137</v>
      </c>
      <c r="D53" s="50" t="s">
        <v>138</v>
      </c>
      <c r="E53" s="51"/>
      <c r="F53" s="52"/>
      <c r="G53" s="53">
        <v>1160</v>
      </c>
      <c r="H53" s="51">
        <v>360</v>
      </c>
      <c r="I53" s="53">
        <v>2000</v>
      </c>
      <c r="J53" s="53"/>
      <c r="K53" s="75"/>
      <c r="L53" s="54"/>
      <c r="M53" s="60"/>
      <c r="N53" s="57">
        <f t="shared" si="0"/>
        <v>0</v>
      </c>
      <c r="O53" s="58">
        <v>0</v>
      </c>
      <c r="P53" s="58">
        <f>B53*O53</f>
        <v>0</v>
      </c>
    </row>
    <row r="54" spans="1:16" ht="191.25" customHeight="1">
      <c r="A54" s="89" t="s">
        <v>139</v>
      </c>
      <c r="B54" s="90">
        <v>1</v>
      </c>
      <c r="C54" s="91" t="s">
        <v>140</v>
      </c>
      <c r="D54" s="91" t="s">
        <v>141</v>
      </c>
      <c r="E54" s="93"/>
      <c r="F54" s="94"/>
      <c r="G54" s="95">
        <v>400</v>
      </c>
      <c r="H54" s="93">
        <v>700</v>
      </c>
      <c r="I54" s="95">
        <v>900</v>
      </c>
      <c r="J54" s="95"/>
      <c r="K54" s="115"/>
      <c r="L54" s="93" t="s">
        <v>26</v>
      </c>
      <c r="M54" s="98" t="s">
        <v>27</v>
      </c>
      <c r="N54" s="57">
        <f t="shared" si="0"/>
        <v>0</v>
      </c>
      <c r="O54" s="100">
        <v>0</v>
      </c>
      <c r="P54" s="100">
        <f>B54*O54</f>
        <v>0</v>
      </c>
    </row>
    <row r="55" spans="1:16" ht="169.5" customHeight="1">
      <c r="A55" s="101"/>
      <c r="B55" s="102"/>
      <c r="C55" s="103"/>
      <c r="D55" s="103" t="s">
        <v>142</v>
      </c>
      <c r="E55" s="105"/>
      <c r="F55" s="106"/>
      <c r="G55" s="107"/>
      <c r="H55" s="105"/>
      <c r="I55" s="107"/>
      <c r="J55" s="107"/>
      <c r="K55" s="116"/>
      <c r="L55" s="105"/>
      <c r="M55" s="110"/>
      <c r="N55" s="57"/>
      <c r="O55" s="112"/>
      <c r="P55" s="112"/>
    </row>
    <row r="56" spans="1:16" ht="33.75" customHeight="1">
      <c r="A56" s="48" t="s">
        <v>143</v>
      </c>
      <c r="B56" s="74">
        <v>1</v>
      </c>
      <c r="C56" s="59" t="s">
        <v>100</v>
      </c>
      <c r="D56" s="50" t="s">
        <v>101</v>
      </c>
      <c r="E56" s="51"/>
      <c r="F56" s="52"/>
      <c r="G56" s="53"/>
      <c r="H56" s="51"/>
      <c r="I56" s="53"/>
      <c r="J56" s="53"/>
      <c r="K56" s="75"/>
      <c r="L56" s="54"/>
      <c r="M56" s="60"/>
      <c r="N56" s="57">
        <f t="shared" si="0"/>
        <v>0</v>
      </c>
      <c r="O56" s="58">
        <v>0</v>
      </c>
      <c r="P56" s="58">
        <f>B56*O56</f>
        <v>0</v>
      </c>
    </row>
    <row r="57" spans="1:16" ht="197.25" customHeight="1">
      <c r="A57" s="89" t="s">
        <v>144</v>
      </c>
      <c r="B57" s="90">
        <v>1</v>
      </c>
      <c r="C57" s="91" t="s">
        <v>145</v>
      </c>
      <c r="D57" s="91" t="s">
        <v>146</v>
      </c>
      <c r="E57" s="93"/>
      <c r="F57" s="94"/>
      <c r="G57" s="95">
        <v>1200</v>
      </c>
      <c r="H57" s="93">
        <v>700</v>
      </c>
      <c r="I57" s="95">
        <v>900</v>
      </c>
      <c r="J57" s="95"/>
      <c r="K57" s="115"/>
      <c r="L57" s="93" t="s">
        <v>26</v>
      </c>
      <c r="M57" s="98" t="s">
        <v>27</v>
      </c>
      <c r="N57" s="99">
        <f t="shared" si="0"/>
        <v>0</v>
      </c>
      <c r="O57" s="100">
        <v>0</v>
      </c>
      <c r="P57" s="100">
        <f>B57*O57</f>
        <v>0</v>
      </c>
    </row>
    <row r="58" spans="1:16" ht="187.5" customHeight="1">
      <c r="A58" s="101"/>
      <c r="B58" s="102"/>
      <c r="C58" s="103"/>
      <c r="D58" s="103" t="s">
        <v>147</v>
      </c>
      <c r="E58" s="105"/>
      <c r="F58" s="106"/>
      <c r="G58" s="107"/>
      <c r="H58" s="105"/>
      <c r="I58" s="107"/>
      <c r="J58" s="107"/>
      <c r="K58" s="116"/>
      <c r="L58" s="105"/>
      <c r="M58" s="110"/>
      <c r="N58" s="111"/>
      <c r="O58" s="112"/>
      <c r="P58" s="112"/>
    </row>
    <row r="59" spans="1:16" ht="20.25">
      <c r="A59" s="48" t="s">
        <v>148</v>
      </c>
      <c r="B59" s="74">
        <v>1</v>
      </c>
      <c r="C59" s="59" t="s">
        <v>100</v>
      </c>
      <c r="D59" s="50" t="s">
        <v>101</v>
      </c>
      <c r="E59" s="51"/>
      <c r="F59" s="52"/>
      <c r="G59" s="53"/>
      <c r="H59" s="51"/>
      <c r="I59" s="53"/>
      <c r="J59" s="53"/>
      <c r="K59" s="75"/>
      <c r="L59" s="54"/>
      <c r="M59" s="60"/>
      <c r="N59" s="57">
        <f t="shared" si="0"/>
        <v>0</v>
      </c>
      <c r="O59" s="58">
        <v>0</v>
      </c>
      <c r="P59" s="58">
        <f>B59*O59</f>
        <v>0</v>
      </c>
    </row>
    <row r="60" spans="1:16" ht="256.5" customHeight="1">
      <c r="A60" s="48" t="s">
        <v>149</v>
      </c>
      <c r="B60" s="74">
        <v>1</v>
      </c>
      <c r="C60" s="50" t="s">
        <v>150</v>
      </c>
      <c r="D60" s="50" t="s">
        <v>151</v>
      </c>
      <c r="E60" s="51"/>
      <c r="F60" s="52"/>
      <c r="G60" s="53">
        <v>1600</v>
      </c>
      <c r="H60" s="51">
        <v>700</v>
      </c>
      <c r="I60" s="53">
        <v>900</v>
      </c>
      <c r="J60" s="53"/>
      <c r="K60" s="75"/>
      <c r="L60" s="54"/>
      <c r="M60" s="60"/>
      <c r="N60" s="57">
        <f t="shared" si="0"/>
        <v>0</v>
      </c>
      <c r="O60" s="58">
        <v>0</v>
      </c>
      <c r="P60" s="58">
        <f>B60*O60</f>
        <v>0</v>
      </c>
    </row>
    <row r="61" spans="1:16" ht="137.25">
      <c r="A61" s="48" t="s">
        <v>152</v>
      </c>
      <c r="B61" s="74">
        <v>1</v>
      </c>
      <c r="C61" s="59" t="s">
        <v>153</v>
      </c>
      <c r="D61" s="50" t="s">
        <v>154</v>
      </c>
      <c r="E61" s="51"/>
      <c r="F61" s="52"/>
      <c r="G61" s="53">
        <v>1462</v>
      </c>
      <c r="H61" s="51">
        <v>510</v>
      </c>
      <c r="I61" s="53">
        <v>847</v>
      </c>
      <c r="J61" s="53">
        <v>230</v>
      </c>
      <c r="K61" s="75">
        <v>0.45</v>
      </c>
      <c r="L61" s="54"/>
      <c r="M61" s="60"/>
      <c r="N61" s="57">
        <f t="shared" si="0"/>
        <v>0.45</v>
      </c>
      <c r="O61" s="58">
        <v>0</v>
      </c>
      <c r="P61" s="58">
        <f>B61*O61</f>
        <v>0</v>
      </c>
    </row>
    <row r="62" spans="1:16" ht="188.25" customHeight="1">
      <c r="A62" s="89" t="s">
        <v>155</v>
      </c>
      <c r="B62" s="90">
        <v>1</v>
      </c>
      <c r="C62" s="91" t="s">
        <v>156</v>
      </c>
      <c r="D62" s="91" t="s">
        <v>157</v>
      </c>
      <c r="E62" s="93"/>
      <c r="F62" s="94"/>
      <c r="G62" s="95">
        <v>700</v>
      </c>
      <c r="H62" s="93">
        <v>700</v>
      </c>
      <c r="I62" s="95">
        <v>900</v>
      </c>
      <c r="J62" s="95"/>
      <c r="K62" s="115"/>
      <c r="L62" s="96"/>
      <c r="M62" s="117"/>
      <c r="N62" s="99">
        <f t="shared" si="0"/>
        <v>0</v>
      </c>
      <c r="O62" s="100">
        <v>0</v>
      </c>
      <c r="P62" s="100">
        <f>B62*O62</f>
        <v>0</v>
      </c>
    </row>
    <row r="63" spans="1:16" ht="159.75" customHeight="1">
      <c r="A63" s="118"/>
      <c r="B63" s="119"/>
      <c r="C63" s="120"/>
      <c r="D63" s="120" t="s">
        <v>158</v>
      </c>
      <c r="E63" s="121"/>
      <c r="F63" s="122"/>
      <c r="G63" s="123"/>
      <c r="H63" s="121"/>
      <c r="I63" s="123"/>
      <c r="J63" s="123"/>
      <c r="K63" s="124"/>
      <c r="L63" s="125"/>
      <c r="M63" s="126"/>
      <c r="N63" s="127"/>
      <c r="O63" s="128"/>
      <c r="P63" s="128"/>
    </row>
    <row r="64" spans="1:16" ht="138.75" customHeight="1">
      <c r="A64" s="101"/>
      <c r="B64" s="102"/>
      <c r="C64" s="103"/>
      <c r="D64" s="103" t="s">
        <v>159</v>
      </c>
      <c r="E64" s="105"/>
      <c r="F64" s="106"/>
      <c r="G64" s="107"/>
      <c r="H64" s="105"/>
      <c r="I64" s="107"/>
      <c r="J64" s="107"/>
      <c r="K64" s="116"/>
      <c r="L64" s="108"/>
      <c r="M64" s="129"/>
      <c r="N64" s="111"/>
      <c r="O64" s="112"/>
      <c r="P64" s="112"/>
    </row>
    <row r="65" spans="1:16" ht="59.25">
      <c r="A65" s="48" t="s">
        <v>160</v>
      </c>
      <c r="B65" s="90">
        <v>1</v>
      </c>
      <c r="C65" s="91" t="s">
        <v>123</v>
      </c>
      <c r="D65" s="50" t="s">
        <v>124</v>
      </c>
      <c r="E65" s="93"/>
      <c r="F65" s="52"/>
      <c r="G65" s="95">
        <v>1600</v>
      </c>
      <c r="H65" s="93">
        <v>300</v>
      </c>
      <c r="I65" s="95">
        <v>600</v>
      </c>
      <c r="J65" s="95"/>
      <c r="K65" s="115"/>
      <c r="L65" s="54"/>
      <c r="M65" s="60"/>
      <c r="N65" s="57">
        <f t="shared" si="0"/>
        <v>0</v>
      </c>
      <c r="O65" s="58">
        <v>0</v>
      </c>
      <c r="P65" s="58">
        <f aca="true" t="shared" si="3" ref="P65:P77">B65*O65</f>
        <v>0</v>
      </c>
    </row>
    <row r="66" spans="1:16" ht="59.25">
      <c r="A66" s="48" t="s">
        <v>161</v>
      </c>
      <c r="B66" s="90">
        <v>2</v>
      </c>
      <c r="C66" s="91" t="s">
        <v>123</v>
      </c>
      <c r="D66" s="50" t="s">
        <v>124</v>
      </c>
      <c r="E66" s="93"/>
      <c r="F66" s="52"/>
      <c r="G66" s="95">
        <v>1150</v>
      </c>
      <c r="H66" s="93">
        <v>300</v>
      </c>
      <c r="I66" s="95">
        <v>600</v>
      </c>
      <c r="J66" s="95"/>
      <c r="K66" s="115"/>
      <c r="L66" s="54"/>
      <c r="M66" s="60"/>
      <c r="N66" s="57">
        <f t="shared" si="0"/>
        <v>0</v>
      </c>
      <c r="O66" s="58">
        <v>0</v>
      </c>
      <c r="P66" s="58">
        <f t="shared" si="3"/>
        <v>0</v>
      </c>
    </row>
    <row r="67" spans="1:16" ht="40.5">
      <c r="A67" s="48" t="s">
        <v>162</v>
      </c>
      <c r="B67" s="90">
        <v>1</v>
      </c>
      <c r="C67" s="130" t="s">
        <v>163</v>
      </c>
      <c r="D67" s="131" t="s">
        <v>164</v>
      </c>
      <c r="E67" s="93"/>
      <c r="F67" s="52"/>
      <c r="G67" s="93">
        <v>410</v>
      </c>
      <c r="H67" s="93">
        <v>370</v>
      </c>
      <c r="I67" s="93">
        <v>200</v>
      </c>
      <c r="J67" s="93">
        <v>230</v>
      </c>
      <c r="K67" s="132">
        <v>2.2</v>
      </c>
      <c r="L67" s="54"/>
      <c r="M67" s="60"/>
      <c r="N67" s="57">
        <f t="shared" si="0"/>
        <v>2.2</v>
      </c>
      <c r="O67" s="58">
        <v>0</v>
      </c>
      <c r="P67" s="58">
        <f t="shared" si="3"/>
        <v>0</v>
      </c>
    </row>
    <row r="68" spans="1:16" ht="69">
      <c r="A68" s="48" t="s">
        <v>165</v>
      </c>
      <c r="B68" s="90">
        <v>1</v>
      </c>
      <c r="C68" s="130" t="s">
        <v>166</v>
      </c>
      <c r="D68" s="131" t="s">
        <v>167</v>
      </c>
      <c r="E68" s="93"/>
      <c r="F68" s="52"/>
      <c r="G68" s="93">
        <v>300</v>
      </c>
      <c r="H68" s="93">
        <v>415</v>
      </c>
      <c r="I68" s="93">
        <v>100</v>
      </c>
      <c r="J68" s="93">
        <v>230</v>
      </c>
      <c r="K68" s="132">
        <v>3</v>
      </c>
      <c r="L68" s="54"/>
      <c r="M68" s="60"/>
      <c r="N68" s="57">
        <f t="shared" si="0"/>
        <v>3</v>
      </c>
      <c r="O68" s="58">
        <v>0</v>
      </c>
      <c r="P68" s="58">
        <f t="shared" si="3"/>
        <v>0</v>
      </c>
    </row>
    <row r="69" spans="1:16" ht="39.75">
      <c r="A69" s="48" t="s">
        <v>168</v>
      </c>
      <c r="B69" s="74">
        <v>1</v>
      </c>
      <c r="C69" s="133" t="s">
        <v>169</v>
      </c>
      <c r="D69" s="134" t="s">
        <v>170</v>
      </c>
      <c r="E69" s="51"/>
      <c r="F69" s="52"/>
      <c r="G69" s="51">
        <v>200</v>
      </c>
      <c r="H69" s="51">
        <v>300</v>
      </c>
      <c r="I69" s="51">
        <v>380</v>
      </c>
      <c r="J69" s="51">
        <v>230</v>
      </c>
      <c r="K69" s="75">
        <v>0.23</v>
      </c>
      <c r="L69" s="54"/>
      <c r="M69" s="60"/>
      <c r="N69" s="57">
        <f t="shared" si="0"/>
        <v>0.23</v>
      </c>
      <c r="O69" s="58">
        <v>0</v>
      </c>
      <c r="P69" s="58">
        <f t="shared" si="3"/>
        <v>0</v>
      </c>
    </row>
    <row r="70" spans="1:16" ht="39.75">
      <c r="A70" s="48" t="s">
        <v>171</v>
      </c>
      <c r="B70" s="74">
        <v>1</v>
      </c>
      <c r="C70" s="133" t="s">
        <v>172</v>
      </c>
      <c r="D70" s="50" t="s">
        <v>173</v>
      </c>
      <c r="E70" s="51"/>
      <c r="F70" s="52"/>
      <c r="G70" s="51">
        <v>260</v>
      </c>
      <c r="H70" s="51">
        <v>470</v>
      </c>
      <c r="I70" s="51">
        <v>450</v>
      </c>
      <c r="J70" s="51">
        <v>230</v>
      </c>
      <c r="K70" s="135">
        <v>0.6</v>
      </c>
      <c r="L70" s="54"/>
      <c r="M70" s="60"/>
      <c r="N70" s="57">
        <f t="shared" si="0"/>
        <v>0.6</v>
      </c>
      <c r="O70" s="58">
        <v>0</v>
      </c>
      <c r="P70" s="58">
        <f t="shared" si="3"/>
        <v>0</v>
      </c>
    </row>
    <row r="71" spans="1:16" ht="98.25">
      <c r="A71" s="48" t="s">
        <v>174</v>
      </c>
      <c r="B71" s="49">
        <v>1</v>
      </c>
      <c r="C71" s="59" t="s">
        <v>175</v>
      </c>
      <c r="D71" s="50" t="s">
        <v>176</v>
      </c>
      <c r="E71" s="54"/>
      <c r="F71" s="52"/>
      <c r="G71" s="51">
        <v>229</v>
      </c>
      <c r="H71" s="54">
        <v>305</v>
      </c>
      <c r="I71" s="54">
        <v>483</v>
      </c>
      <c r="J71" s="51">
        <v>230</v>
      </c>
      <c r="K71" s="135">
        <v>2.2</v>
      </c>
      <c r="L71" s="54"/>
      <c r="M71" s="60"/>
      <c r="N71" s="57">
        <f t="shared" si="0"/>
        <v>2.2</v>
      </c>
      <c r="O71" s="58">
        <v>0</v>
      </c>
      <c r="P71" s="58">
        <f t="shared" si="3"/>
        <v>0</v>
      </c>
    </row>
    <row r="72" spans="1:16" ht="20.25">
      <c r="A72" s="48" t="s">
        <v>177</v>
      </c>
      <c r="B72" s="74">
        <v>1</v>
      </c>
      <c r="C72" s="50" t="s">
        <v>178</v>
      </c>
      <c r="D72" s="50" t="s">
        <v>179</v>
      </c>
      <c r="E72" s="51"/>
      <c r="F72" s="52"/>
      <c r="G72" s="53" t="s">
        <v>180</v>
      </c>
      <c r="H72" s="51"/>
      <c r="I72" s="53"/>
      <c r="J72" s="53"/>
      <c r="K72" s="75"/>
      <c r="L72" s="54"/>
      <c r="M72" s="60"/>
      <c r="N72" s="57">
        <f t="shared" si="0"/>
        <v>0</v>
      </c>
      <c r="O72" s="58">
        <v>0</v>
      </c>
      <c r="P72" s="58">
        <f t="shared" si="3"/>
        <v>0</v>
      </c>
    </row>
    <row r="73" spans="1:16" ht="156.75">
      <c r="A73" s="48" t="s">
        <v>181</v>
      </c>
      <c r="B73" s="74">
        <v>1</v>
      </c>
      <c r="C73" s="50" t="s">
        <v>182</v>
      </c>
      <c r="D73" s="136" t="s">
        <v>183</v>
      </c>
      <c r="E73" s="51"/>
      <c r="F73" s="52"/>
      <c r="G73" s="53" t="s">
        <v>184</v>
      </c>
      <c r="H73" s="51"/>
      <c r="I73" s="53"/>
      <c r="J73" s="53"/>
      <c r="K73" s="75"/>
      <c r="L73" s="54"/>
      <c r="M73" s="54"/>
      <c r="N73" s="54">
        <f t="shared" si="0"/>
        <v>0</v>
      </c>
      <c r="O73" s="58">
        <v>0</v>
      </c>
      <c r="P73" s="58">
        <f t="shared" si="3"/>
        <v>0</v>
      </c>
    </row>
    <row r="74" spans="1:16" ht="12.75">
      <c r="A74" s="48" t="s">
        <v>185</v>
      </c>
      <c r="B74" s="49">
        <v>1</v>
      </c>
      <c r="C74" s="50" t="s">
        <v>186</v>
      </c>
      <c r="D74" s="50" t="s">
        <v>187</v>
      </c>
      <c r="E74" s="54"/>
      <c r="F74" s="52"/>
      <c r="G74" s="51">
        <v>1000</v>
      </c>
      <c r="H74" s="54">
        <v>600</v>
      </c>
      <c r="I74" s="54" t="s">
        <v>188</v>
      </c>
      <c r="J74" s="54"/>
      <c r="K74" s="137"/>
      <c r="L74" s="54"/>
      <c r="M74" s="51" t="s">
        <v>27</v>
      </c>
      <c r="N74" s="54">
        <f aca="true" t="shared" si="4" ref="N74:N150">K74*B74</f>
        <v>0</v>
      </c>
      <c r="O74" s="58">
        <v>0</v>
      </c>
      <c r="P74" s="58">
        <f t="shared" si="3"/>
        <v>0</v>
      </c>
    </row>
    <row r="75" spans="1:16" ht="137.25">
      <c r="A75" s="48" t="s">
        <v>189</v>
      </c>
      <c r="B75" s="74">
        <v>2</v>
      </c>
      <c r="C75" s="59" t="s">
        <v>190</v>
      </c>
      <c r="D75" s="50" t="s">
        <v>191</v>
      </c>
      <c r="E75" s="51"/>
      <c r="F75" s="52"/>
      <c r="G75" s="53">
        <v>950</v>
      </c>
      <c r="H75" s="48">
        <v>700</v>
      </c>
      <c r="I75" s="138">
        <v>935</v>
      </c>
      <c r="J75" s="53">
        <v>230</v>
      </c>
      <c r="K75" s="75">
        <v>0.45</v>
      </c>
      <c r="L75" s="54"/>
      <c r="M75" s="60"/>
      <c r="N75" s="57">
        <f t="shared" si="4"/>
        <v>0.9</v>
      </c>
      <c r="O75" s="58">
        <v>0</v>
      </c>
      <c r="P75" s="58">
        <f t="shared" si="3"/>
        <v>0</v>
      </c>
    </row>
    <row r="76" spans="1:16" ht="49.5">
      <c r="A76" s="48" t="s">
        <v>192</v>
      </c>
      <c r="B76" s="74">
        <v>1</v>
      </c>
      <c r="C76" s="50" t="s">
        <v>193</v>
      </c>
      <c r="D76" s="50" t="s">
        <v>194</v>
      </c>
      <c r="E76" s="51"/>
      <c r="F76" s="52"/>
      <c r="G76" s="53">
        <v>3450</v>
      </c>
      <c r="H76" s="51"/>
      <c r="I76" s="53">
        <v>550</v>
      </c>
      <c r="J76" s="53"/>
      <c r="K76" s="75"/>
      <c r="L76" s="54"/>
      <c r="M76" s="60"/>
      <c r="N76" s="57">
        <f t="shared" si="4"/>
        <v>0</v>
      </c>
      <c r="O76" s="58">
        <v>0</v>
      </c>
      <c r="P76" s="58">
        <f t="shared" si="3"/>
        <v>0</v>
      </c>
    </row>
    <row r="77" spans="1:16" ht="213.75" customHeight="1">
      <c r="A77" s="48" t="s">
        <v>195</v>
      </c>
      <c r="B77" s="74">
        <v>1</v>
      </c>
      <c r="C77" s="50" t="s">
        <v>196</v>
      </c>
      <c r="D77" s="103" t="s">
        <v>197</v>
      </c>
      <c r="E77" s="105"/>
      <c r="F77" s="52"/>
      <c r="G77" s="53">
        <v>1500</v>
      </c>
      <c r="H77" s="51"/>
      <c r="I77" s="53"/>
      <c r="J77" s="53"/>
      <c r="K77" s="75"/>
      <c r="L77" s="54"/>
      <c r="M77" s="60"/>
      <c r="N77" s="57">
        <f t="shared" si="4"/>
        <v>0</v>
      </c>
      <c r="O77" s="58">
        <v>0</v>
      </c>
      <c r="P77" s="58">
        <f t="shared" si="3"/>
        <v>0</v>
      </c>
    </row>
    <row r="78" spans="1:16" ht="30">
      <c r="A78" s="48" t="s">
        <v>198</v>
      </c>
      <c r="B78" s="74">
        <v>1</v>
      </c>
      <c r="C78" s="50" t="s">
        <v>199</v>
      </c>
      <c r="D78" s="50" t="s">
        <v>200</v>
      </c>
      <c r="E78" s="51"/>
      <c r="F78" s="52"/>
      <c r="G78" s="53" t="s">
        <v>201</v>
      </c>
      <c r="H78" s="51" t="s">
        <v>202</v>
      </c>
      <c r="I78" s="53"/>
      <c r="J78" s="53"/>
      <c r="K78" s="75"/>
      <c r="L78" s="54"/>
      <c r="M78" s="60"/>
      <c r="N78" s="57">
        <f t="shared" si="4"/>
        <v>0</v>
      </c>
      <c r="O78" s="58">
        <v>0</v>
      </c>
      <c r="P78" s="58">
        <f>B78*O78</f>
        <v>0</v>
      </c>
    </row>
    <row r="79" spans="1:16" ht="12.75">
      <c r="A79" s="61"/>
      <c r="B79" s="76"/>
      <c r="C79" s="63" t="s">
        <v>203</v>
      </c>
      <c r="D79" s="63"/>
      <c r="E79" s="64"/>
      <c r="F79" s="65"/>
      <c r="G79" s="77"/>
      <c r="H79" s="64"/>
      <c r="I79" s="77"/>
      <c r="J79" s="77"/>
      <c r="K79" s="139"/>
      <c r="L79" s="44"/>
      <c r="M79" s="45"/>
      <c r="N79" s="46"/>
      <c r="O79" s="67"/>
      <c r="P79" s="67"/>
    </row>
    <row r="80" spans="1:16" ht="12.75">
      <c r="A80" s="78"/>
      <c r="B80" s="79"/>
      <c r="C80" s="80" t="s">
        <v>91</v>
      </c>
      <c r="D80" s="80"/>
      <c r="E80" s="81"/>
      <c r="F80" s="82"/>
      <c r="G80" s="83"/>
      <c r="H80" s="81"/>
      <c r="I80" s="83"/>
      <c r="J80" s="83"/>
      <c r="K80" s="140"/>
      <c r="L80" s="84"/>
      <c r="M80" s="86"/>
      <c r="N80" s="87"/>
      <c r="O80" s="88"/>
      <c r="P80" s="88"/>
    </row>
    <row r="81" spans="1:16" ht="40.5">
      <c r="A81" s="48" t="s">
        <v>204</v>
      </c>
      <c r="B81" s="74">
        <v>1</v>
      </c>
      <c r="C81" s="59" t="s">
        <v>93</v>
      </c>
      <c r="D81" s="50" t="s">
        <v>94</v>
      </c>
      <c r="E81" s="51"/>
      <c r="F81" s="52"/>
      <c r="G81" s="53">
        <v>600</v>
      </c>
      <c r="H81" s="51">
        <v>590</v>
      </c>
      <c r="I81" s="53">
        <v>1850</v>
      </c>
      <c r="J81" s="54">
        <v>230</v>
      </c>
      <c r="K81" s="55">
        <v>0.21</v>
      </c>
      <c r="L81" s="54"/>
      <c r="M81" s="60"/>
      <c r="N81" s="57">
        <f t="shared" si="4"/>
        <v>0.21</v>
      </c>
      <c r="O81" s="58">
        <v>0</v>
      </c>
      <c r="P81" s="58">
        <f>B81*O81</f>
        <v>0</v>
      </c>
    </row>
    <row r="82" spans="1:16" ht="171.75" customHeight="1">
      <c r="A82" s="89" t="s">
        <v>205</v>
      </c>
      <c r="B82" s="90">
        <v>1</v>
      </c>
      <c r="C82" s="91" t="s">
        <v>206</v>
      </c>
      <c r="D82" s="92" t="s">
        <v>97</v>
      </c>
      <c r="E82" s="93"/>
      <c r="F82" s="94"/>
      <c r="G82" s="95">
        <v>1800</v>
      </c>
      <c r="H82" s="93">
        <v>600</v>
      </c>
      <c r="I82" s="95">
        <v>850</v>
      </c>
      <c r="J82" s="96"/>
      <c r="K82" s="97"/>
      <c r="L82" s="93" t="s">
        <v>26</v>
      </c>
      <c r="M82" s="98" t="s">
        <v>27</v>
      </c>
      <c r="N82" s="99">
        <f t="shared" si="4"/>
        <v>0</v>
      </c>
      <c r="O82" s="100">
        <v>0</v>
      </c>
      <c r="P82" s="100">
        <f>B82*O82</f>
        <v>0</v>
      </c>
    </row>
    <row r="83" spans="1:16" ht="137.25" customHeight="1">
      <c r="A83" s="101"/>
      <c r="B83" s="102"/>
      <c r="C83" s="103"/>
      <c r="D83" s="104" t="s">
        <v>98</v>
      </c>
      <c r="E83" s="105"/>
      <c r="F83" s="106"/>
      <c r="G83" s="107"/>
      <c r="H83" s="105"/>
      <c r="I83" s="107"/>
      <c r="J83" s="108"/>
      <c r="K83" s="109"/>
      <c r="L83" s="105"/>
      <c r="M83" s="110"/>
      <c r="N83" s="111"/>
      <c r="O83" s="112"/>
      <c r="P83" s="112"/>
    </row>
    <row r="84" spans="1:16" ht="20.25">
      <c r="A84" s="48" t="s">
        <v>207</v>
      </c>
      <c r="B84" s="74">
        <v>1</v>
      </c>
      <c r="C84" s="59" t="s">
        <v>100</v>
      </c>
      <c r="D84" s="50" t="s">
        <v>101</v>
      </c>
      <c r="E84" s="51"/>
      <c r="F84" s="52"/>
      <c r="G84" s="53"/>
      <c r="H84" s="51"/>
      <c r="I84" s="53"/>
      <c r="J84" s="54"/>
      <c r="K84" s="55"/>
      <c r="L84" s="54"/>
      <c r="M84" s="60"/>
      <c r="N84" s="57">
        <f t="shared" si="4"/>
        <v>0</v>
      </c>
      <c r="O84" s="58">
        <v>0</v>
      </c>
      <c r="P84" s="58">
        <f>B84*O84</f>
        <v>0</v>
      </c>
    </row>
    <row r="85" spans="1:16" ht="69">
      <c r="A85" s="48" t="s">
        <v>208</v>
      </c>
      <c r="B85" s="74">
        <v>1</v>
      </c>
      <c r="C85" s="59" t="s">
        <v>103</v>
      </c>
      <c r="D85" s="50" t="s">
        <v>104</v>
      </c>
      <c r="E85" s="51"/>
      <c r="F85" s="52"/>
      <c r="G85" s="53" t="s">
        <v>105</v>
      </c>
      <c r="H85" s="51"/>
      <c r="I85" s="53">
        <v>605</v>
      </c>
      <c r="J85" s="54"/>
      <c r="K85" s="55"/>
      <c r="L85" s="54"/>
      <c r="M85" s="60"/>
      <c r="N85" s="57">
        <f t="shared" si="4"/>
        <v>0</v>
      </c>
      <c r="O85" s="58">
        <v>0</v>
      </c>
      <c r="P85" s="58">
        <f>B85*O85</f>
        <v>0</v>
      </c>
    </row>
    <row r="86" spans="1:16" ht="12.75">
      <c r="A86" s="78"/>
      <c r="B86" s="79"/>
      <c r="C86" s="80" t="s">
        <v>106</v>
      </c>
      <c r="D86" s="80"/>
      <c r="E86" s="81"/>
      <c r="F86" s="82"/>
      <c r="G86" s="83"/>
      <c r="H86" s="81"/>
      <c r="I86" s="83"/>
      <c r="J86" s="84"/>
      <c r="K86" s="85"/>
      <c r="L86" s="84"/>
      <c r="M86" s="86"/>
      <c r="N86" s="87"/>
      <c r="O86" s="88"/>
      <c r="P86" s="88"/>
    </row>
    <row r="87" spans="1:16" ht="216.75" customHeight="1">
      <c r="A87" s="89" t="s">
        <v>209</v>
      </c>
      <c r="B87" s="90">
        <v>1</v>
      </c>
      <c r="C87" s="91" t="s">
        <v>210</v>
      </c>
      <c r="D87" s="141" t="s">
        <v>211</v>
      </c>
      <c r="E87" s="93"/>
      <c r="F87" s="94"/>
      <c r="G87" s="95">
        <v>1680</v>
      </c>
      <c r="H87" s="93">
        <v>600</v>
      </c>
      <c r="I87" s="95">
        <v>900</v>
      </c>
      <c r="J87" s="96"/>
      <c r="K87" s="97"/>
      <c r="L87" s="96"/>
      <c r="M87" s="117"/>
      <c r="N87" s="99">
        <f t="shared" si="4"/>
        <v>0</v>
      </c>
      <c r="O87" s="100">
        <v>0</v>
      </c>
      <c r="P87" s="100">
        <f>B87*O87</f>
        <v>0</v>
      </c>
    </row>
    <row r="88" spans="1:16" ht="189.75" customHeight="1">
      <c r="A88" s="101"/>
      <c r="B88" s="102"/>
      <c r="C88" s="103"/>
      <c r="D88" s="142" t="s">
        <v>212</v>
      </c>
      <c r="E88" s="105"/>
      <c r="F88" s="106"/>
      <c r="G88" s="107"/>
      <c r="H88" s="105"/>
      <c r="I88" s="107"/>
      <c r="J88" s="108"/>
      <c r="K88" s="109"/>
      <c r="L88" s="108"/>
      <c r="M88" s="129"/>
      <c r="N88" s="111"/>
      <c r="O88" s="112"/>
      <c r="P88" s="112"/>
    </row>
    <row r="89" spans="1:16" ht="197.25" customHeight="1">
      <c r="A89" s="48" t="s">
        <v>213</v>
      </c>
      <c r="B89" s="74">
        <v>2</v>
      </c>
      <c r="C89" s="50" t="s">
        <v>214</v>
      </c>
      <c r="D89" s="50" t="s">
        <v>215</v>
      </c>
      <c r="E89" s="51"/>
      <c r="F89" s="52"/>
      <c r="G89" s="53">
        <v>840</v>
      </c>
      <c r="H89" s="51">
        <v>300</v>
      </c>
      <c r="I89" s="53">
        <v>600</v>
      </c>
      <c r="J89" s="54"/>
      <c r="K89" s="55"/>
      <c r="L89" s="54"/>
      <c r="M89" s="60"/>
      <c r="N89" s="57">
        <f t="shared" si="4"/>
        <v>0</v>
      </c>
      <c r="O89" s="58">
        <v>0</v>
      </c>
      <c r="P89" s="58">
        <f>B89*O89</f>
        <v>0</v>
      </c>
    </row>
    <row r="90" spans="1:16" ht="194.25" customHeight="1">
      <c r="A90" s="48" t="s">
        <v>216</v>
      </c>
      <c r="B90" s="74">
        <v>1</v>
      </c>
      <c r="C90" s="59" t="s">
        <v>217</v>
      </c>
      <c r="D90" s="50" t="s">
        <v>218</v>
      </c>
      <c r="E90" s="51"/>
      <c r="F90" s="52"/>
      <c r="G90" s="53">
        <v>700</v>
      </c>
      <c r="H90" s="51">
        <v>1010</v>
      </c>
      <c r="I90" s="53">
        <v>2040</v>
      </c>
      <c r="J90" s="54">
        <v>230</v>
      </c>
      <c r="K90" s="55">
        <v>1</v>
      </c>
      <c r="L90" s="54"/>
      <c r="M90" s="60"/>
      <c r="N90" s="57">
        <f t="shared" si="4"/>
        <v>1</v>
      </c>
      <c r="O90" s="58">
        <v>0</v>
      </c>
      <c r="P90" s="58">
        <f>B90*O90</f>
        <v>0</v>
      </c>
    </row>
    <row r="91" spans="1:16" ht="200.25" customHeight="1">
      <c r="A91" s="89" t="s">
        <v>219</v>
      </c>
      <c r="B91" s="90">
        <v>1</v>
      </c>
      <c r="C91" s="91" t="s">
        <v>220</v>
      </c>
      <c r="D91" s="143" t="s">
        <v>221</v>
      </c>
      <c r="E91" s="93"/>
      <c r="F91" s="94"/>
      <c r="G91" s="95">
        <v>1400</v>
      </c>
      <c r="H91" s="93">
        <v>700</v>
      </c>
      <c r="I91" s="95">
        <v>900</v>
      </c>
      <c r="J91" s="96"/>
      <c r="K91" s="97"/>
      <c r="L91" s="96"/>
      <c r="M91" s="117"/>
      <c r="N91" s="99">
        <f t="shared" si="4"/>
        <v>0</v>
      </c>
      <c r="O91" s="100">
        <v>0</v>
      </c>
      <c r="P91" s="100">
        <f>B91*O91</f>
        <v>0</v>
      </c>
    </row>
    <row r="92" spans="1:16" ht="138" customHeight="1">
      <c r="A92" s="118"/>
      <c r="B92" s="119"/>
      <c r="C92" s="120"/>
      <c r="D92" s="144" t="s">
        <v>222</v>
      </c>
      <c r="E92" s="121"/>
      <c r="F92" s="122"/>
      <c r="G92" s="123"/>
      <c r="H92" s="121"/>
      <c r="I92" s="123"/>
      <c r="J92" s="125"/>
      <c r="K92" s="145"/>
      <c r="L92" s="125"/>
      <c r="M92" s="126"/>
      <c r="N92" s="127"/>
      <c r="O92" s="128"/>
      <c r="P92" s="128"/>
    </row>
    <row r="93" spans="1:16" ht="173.25" customHeight="1">
      <c r="A93" s="118"/>
      <c r="B93" s="119"/>
      <c r="C93" s="120"/>
      <c r="D93" s="146" t="s">
        <v>223</v>
      </c>
      <c r="E93" s="121"/>
      <c r="F93" s="122"/>
      <c r="G93" s="123"/>
      <c r="H93" s="121"/>
      <c r="I93" s="123"/>
      <c r="J93" s="125"/>
      <c r="K93" s="145"/>
      <c r="L93" s="125"/>
      <c r="M93" s="126"/>
      <c r="N93" s="127"/>
      <c r="O93" s="128"/>
      <c r="P93" s="128"/>
    </row>
    <row r="94" spans="1:16" ht="147">
      <c r="A94" s="89" t="s">
        <v>224</v>
      </c>
      <c r="B94" s="90">
        <v>1</v>
      </c>
      <c r="C94" s="91" t="s">
        <v>225</v>
      </c>
      <c r="D94" s="91" t="s">
        <v>226</v>
      </c>
      <c r="E94" s="93"/>
      <c r="F94" s="94"/>
      <c r="G94" s="95">
        <v>1000</v>
      </c>
      <c r="H94" s="93">
        <v>700</v>
      </c>
      <c r="I94" s="95">
        <v>900</v>
      </c>
      <c r="J94" s="96"/>
      <c r="K94" s="97"/>
      <c r="L94" s="93" t="s">
        <v>26</v>
      </c>
      <c r="M94" s="98" t="s">
        <v>27</v>
      </c>
      <c r="N94" s="99">
        <f t="shared" si="4"/>
        <v>0</v>
      </c>
      <c r="O94" s="100">
        <v>0</v>
      </c>
      <c r="P94" s="100">
        <f>B94*O94</f>
        <v>0</v>
      </c>
    </row>
    <row r="95" spans="1:16" ht="140.25" customHeight="1">
      <c r="A95" s="101"/>
      <c r="B95" s="102"/>
      <c r="C95" s="103"/>
      <c r="D95" s="103" t="s">
        <v>98</v>
      </c>
      <c r="E95" s="105"/>
      <c r="F95" s="106"/>
      <c r="G95" s="107"/>
      <c r="H95" s="105"/>
      <c r="I95" s="107"/>
      <c r="J95" s="108"/>
      <c r="K95" s="109"/>
      <c r="L95" s="105"/>
      <c r="M95" s="110"/>
      <c r="N95" s="111"/>
      <c r="O95" s="112"/>
      <c r="P95" s="112"/>
    </row>
    <row r="96" spans="1:16" ht="20.25">
      <c r="A96" s="48" t="s">
        <v>227</v>
      </c>
      <c r="B96" s="74">
        <v>1</v>
      </c>
      <c r="C96" s="59" t="s">
        <v>100</v>
      </c>
      <c r="D96" s="50" t="s">
        <v>101</v>
      </c>
      <c r="E96" s="51"/>
      <c r="F96" s="52"/>
      <c r="G96" s="53"/>
      <c r="H96" s="51"/>
      <c r="I96" s="53"/>
      <c r="J96" s="54"/>
      <c r="K96" s="55"/>
      <c r="L96" s="54"/>
      <c r="M96" s="60"/>
      <c r="N96" s="57">
        <f t="shared" si="4"/>
        <v>0</v>
      </c>
      <c r="O96" s="58">
        <v>0</v>
      </c>
      <c r="P96" s="58">
        <f>B96*O96</f>
        <v>0</v>
      </c>
    </row>
    <row r="97" spans="1:16" ht="210.75" customHeight="1">
      <c r="A97" s="89" t="s">
        <v>228</v>
      </c>
      <c r="B97" s="90">
        <v>1</v>
      </c>
      <c r="C97" s="91" t="s">
        <v>229</v>
      </c>
      <c r="D97" s="91" t="s">
        <v>230</v>
      </c>
      <c r="E97" s="93"/>
      <c r="F97" s="94"/>
      <c r="G97" s="95">
        <v>400</v>
      </c>
      <c r="H97" s="93">
        <v>700</v>
      </c>
      <c r="I97" s="95">
        <v>900</v>
      </c>
      <c r="J97" s="96"/>
      <c r="K97" s="97"/>
      <c r="L97" s="93" t="s">
        <v>26</v>
      </c>
      <c r="M97" s="98" t="s">
        <v>27</v>
      </c>
      <c r="N97" s="99">
        <f t="shared" si="4"/>
        <v>0</v>
      </c>
      <c r="O97" s="100">
        <v>0</v>
      </c>
      <c r="P97" s="100">
        <f>B97*O97</f>
        <v>0</v>
      </c>
    </row>
    <row r="98" spans="1:16" ht="178.5" customHeight="1">
      <c r="A98" s="101"/>
      <c r="B98" s="102"/>
      <c r="C98" s="103"/>
      <c r="D98" s="103" t="s">
        <v>231</v>
      </c>
      <c r="E98" s="105"/>
      <c r="F98" s="106"/>
      <c r="G98" s="107"/>
      <c r="H98" s="105"/>
      <c r="I98" s="107"/>
      <c r="J98" s="108"/>
      <c r="K98" s="109"/>
      <c r="L98" s="105"/>
      <c r="M98" s="110"/>
      <c r="N98" s="111"/>
      <c r="O98" s="112"/>
      <c r="P98" s="112"/>
    </row>
    <row r="99" spans="1:16" ht="20.25">
      <c r="A99" s="48" t="s">
        <v>232</v>
      </c>
      <c r="B99" s="74">
        <v>1</v>
      </c>
      <c r="C99" s="59" t="s">
        <v>100</v>
      </c>
      <c r="D99" s="50" t="s">
        <v>101</v>
      </c>
      <c r="E99" s="51"/>
      <c r="F99" s="52"/>
      <c r="G99" s="53"/>
      <c r="H99" s="51"/>
      <c r="I99" s="53"/>
      <c r="J99" s="54"/>
      <c r="K99" s="55"/>
      <c r="L99" s="54"/>
      <c r="M99" s="60"/>
      <c r="N99" s="57">
        <f t="shared" si="4"/>
        <v>0</v>
      </c>
      <c r="O99" s="58">
        <v>0</v>
      </c>
      <c r="P99" s="58">
        <f aca="true" t="shared" si="5" ref="P99:P109">B99*O99</f>
        <v>0</v>
      </c>
    </row>
    <row r="100" spans="1:16" ht="59.25">
      <c r="A100" s="48" t="s">
        <v>233</v>
      </c>
      <c r="B100" s="74">
        <v>1</v>
      </c>
      <c r="C100" s="50" t="s">
        <v>123</v>
      </c>
      <c r="D100" s="50" t="s">
        <v>124</v>
      </c>
      <c r="E100" s="51"/>
      <c r="F100" s="52"/>
      <c r="G100" s="53">
        <v>1400</v>
      </c>
      <c r="H100" s="51">
        <v>300</v>
      </c>
      <c r="I100" s="53">
        <v>600</v>
      </c>
      <c r="J100" s="54"/>
      <c r="K100" s="55"/>
      <c r="L100" s="54"/>
      <c r="M100" s="60"/>
      <c r="N100" s="57">
        <f t="shared" si="4"/>
        <v>0</v>
      </c>
      <c r="O100" s="58">
        <v>0</v>
      </c>
      <c r="P100" s="58">
        <f t="shared" si="5"/>
        <v>0</v>
      </c>
    </row>
    <row r="101" spans="1:16" ht="59.25">
      <c r="A101" s="48" t="s">
        <v>234</v>
      </c>
      <c r="B101" s="74">
        <v>1</v>
      </c>
      <c r="C101" s="50" t="s">
        <v>123</v>
      </c>
      <c r="D101" s="50" t="s">
        <v>124</v>
      </c>
      <c r="E101" s="51"/>
      <c r="F101" s="52"/>
      <c r="G101" s="53">
        <v>1400</v>
      </c>
      <c r="H101" s="51">
        <v>300</v>
      </c>
      <c r="I101" s="53">
        <v>600</v>
      </c>
      <c r="J101" s="54"/>
      <c r="K101" s="55"/>
      <c r="L101" s="54"/>
      <c r="M101" s="60"/>
      <c r="N101" s="57">
        <f t="shared" si="4"/>
        <v>0</v>
      </c>
      <c r="O101" s="58">
        <v>0</v>
      </c>
      <c r="P101" s="58">
        <f t="shared" si="5"/>
        <v>0</v>
      </c>
    </row>
    <row r="102" spans="1:16" ht="147">
      <c r="A102" s="48" t="s">
        <v>235</v>
      </c>
      <c r="B102" s="74">
        <v>1</v>
      </c>
      <c r="C102" s="59" t="s">
        <v>236</v>
      </c>
      <c r="D102" s="50" t="s">
        <v>121</v>
      </c>
      <c r="E102" s="51"/>
      <c r="F102" s="52"/>
      <c r="G102" s="53">
        <v>950</v>
      </c>
      <c r="H102" s="51">
        <v>700</v>
      </c>
      <c r="I102" s="53">
        <v>900</v>
      </c>
      <c r="J102" s="54">
        <v>230</v>
      </c>
      <c r="K102" s="55">
        <v>0.5</v>
      </c>
      <c r="L102" s="54"/>
      <c r="M102" s="60"/>
      <c r="N102" s="57">
        <f t="shared" si="4"/>
        <v>0.5</v>
      </c>
      <c r="O102" s="58">
        <v>0</v>
      </c>
      <c r="P102" s="58">
        <f t="shared" si="5"/>
        <v>0</v>
      </c>
    </row>
    <row r="103" spans="1:16" ht="133.5" customHeight="1">
      <c r="A103" s="48" t="s">
        <v>237</v>
      </c>
      <c r="B103" s="74">
        <v>1</v>
      </c>
      <c r="C103" s="50" t="s">
        <v>238</v>
      </c>
      <c r="D103" s="50" t="s">
        <v>239</v>
      </c>
      <c r="E103" s="51"/>
      <c r="F103" s="52"/>
      <c r="G103" s="53">
        <v>1700</v>
      </c>
      <c r="H103" s="51">
        <v>700</v>
      </c>
      <c r="I103" s="53">
        <v>900</v>
      </c>
      <c r="J103" s="54"/>
      <c r="K103" s="55"/>
      <c r="L103" s="54"/>
      <c r="M103" s="60"/>
      <c r="N103" s="57">
        <f t="shared" si="4"/>
        <v>0</v>
      </c>
      <c r="O103" s="58">
        <v>0</v>
      </c>
      <c r="P103" s="58">
        <f t="shared" si="5"/>
        <v>0</v>
      </c>
    </row>
    <row r="104" spans="1:16" ht="97.5" customHeight="1">
      <c r="A104" s="48" t="s">
        <v>240</v>
      </c>
      <c r="B104" s="74">
        <v>1</v>
      </c>
      <c r="C104" s="50" t="s">
        <v>241</v>
      </c>
      <c r="D104" s="103" t="s">
        <v>242</v>
      </c>
      <c r="E104" s="105"/>
      <c r="F104" s="52"/>
      <c r="G104" s="53" t="s">
        <v>243</v>
      </c>
      <c r="H104" s="51">
        <v>800</v>
      </c>
      <c r="I104" s="53">
        <v>965</v>
      </c>
      <c r="J104" s="54"/>
      <c r="K104" s="55"/>
      <c r="L104" s="51" t="s">
        <v>52</v>
      </c>
      <c r="M104" s="56" t="s">
        <v>27</v>
      </c>
      <c r="N104" s="57">
        <f t="shared" si="4"/>
        <v>0</v>
      </c>
      <c r="O104" s="58">
        <v>0</v>
      </c>
      <c r="P104" s="58">
        <f t="shared" si="5"/>
        <v>0</v>
      </c>
    </row>
    <row r="105" spans="1:16" ht="69">
      <c r="A105" s="48" t="s">
        <v>244</v>
      </c>
      <c r="B105" s="74">
        <v>1</v>
      </c>
      <c r="C105" s="50" t="s">
        <v>245</v>
      </c>
      <c r="D105" s="50" t="s">
        <v>246</v>
      </c>
      <c r="E105" s="51"/>
      <c r="F105" s="52"/>
      <c r="G105" s="53" t="s">
        <v>247</v>
      </c>
      <c r="H105" s="51">
        <v>800</v>
      </c>
      <c r="I105" s="53">
        <v>965</v>
      </c>
      <c r="J105" s="54"/>
      <c r="K105" s="55"/>
      <c r="L105" s="54"/>
      <c r="M105" s="60"/>
      <c r="N105" s="57">
        <f t="shared" si="4"/>
        <v>0</v>
      </c>
      <c r="O105" s="58">
        <v>0</v>
      </c>
      <c r="P105" s="58">
        <f t="shared" si="5"/>
        <v>0</v>
      </c>
    </row>
    <row r="106" spans="1:16" ht="49.5">
      <c r="A106" s="48" t="s">
        <v>248</v>
      </c>
      <c r="B106" s="74">
        <v>1</v>
      </c>
      <c r="C106" s="59" t="s">
        <v>249</v>
      </c>
      <c r="D106" s="50" t="s">
        <v>250</v>
      </c>
      <c r="E106" s="51"/>
      <c r="F106" s="52"/>
      <c r="G106" s="53">
        <v>390</v>
      </c>
      <c r="H106" s="51">
        <v>515</v>
      </c>
      <c r="I106" s="53" t="s">
        <v>251</v>
      </c>
      <c r="J106" s="53">
        <v>230</v>
      </c>
      <c r="K106" s="75">
        <v>0.32</v>
      </c>
      <c r="L106" s="51" t="s">
        <v>52</v>
      </c>
      <c r="M106" s="56" t="s">
        <v>27</v>
      </c>
      <c r="N106" s="57">
        <f t="shared" si="4"/>
        <v>0.32</v>
      </c>
      <c r="O106" s="58">
        <v>0</v>
      </c>
      <c r="P106" s="58">
        <f t="shared" si="5"/>
        <v>0</v>
      </c>
    </row>
    <row r="107" spans="1:16" ht="78.75">
      <c r="A107" s="48" t="s">
        <v>252</v>
      </c>
      <c r="B107" s="74">
        <v>1</v>
      </c>
      <c r="C107" s="59" t="s">
        <v>253</v>
      </c>
      <c r="D107" s="50" t="s">
        <v>254</v>
      </c>
      <c r="E107" s="51"/>
      <c r="F107" s="52"/>
      <c r="G107" s="53">
        <v>613</v>
      </c>
      <c r="H107" s="51">
        <v>516</v>
      </c>
      <c r="I107" s="53">
        <v>840</v>
      </c>
      <c r="J107" s="53">
        <v>230</v>
      </c>
      <c r="K107" s="75">
        <v>0.4</v>
      </c>
      <c r="L107" s="54"/>
      <c r="M107" s="60"/>
      <c r="N107" s="57">
        <f t="shared" si="4"/>
        <v>0.4</v>
      </c>
      <c r="O107" s="58">
        <v>0</v>
      </c>
      <c r="P107" s="58">
        <f t="shared" si="5"/>
        <v>0</v>
      </c>
    </row>
    <row r="108" spans="1:16" ht="164.25" customHeight="1">
      <c r="A108" s="48" t="s">
        <v>255</v>
      </c>
      <c r="B108" s="74">
        <v>1</v>
      </c>
      <c r="C108" s="59" t="s">
        <v>256</v>
      </c>
      <c r="D108" s="50" t="s">
        <v>257</v>
      </c>
      <c r="E108" s="51"/>
      <c r="F108" s="52"/>
      <c r="G108" s="53">
        <v>1065</v>
      </c>
      <c r="H108" s="51">
        <v>835</v>
      </c>
      <c r="I108" s="53">
        <v>1230</v>
      </c>
      <c r="J108" s="53">
        <v>230</v>
      </c>
      <c r="K108" s="147">
        <v>0.972</v>
      </c>
      <c r="L108" s="54"/>
      <c r="M108" s="56" t="s">
        <v>27</v>
      </c>
      <c r="N108" s="57">
        <f t="shared" si="4"/>
        <v>0.97</v>
      </c>
      <c r="O108" s="58">
        <v>0</v>
      </c>
      <c r="P108" s="58">
        <f t="shared" si="5"/>
        <v>0</v>
      </c>
    </row>
    <row r="109" spans="1:16" ht="107.25" customHeight="1">
      <c r="A109" s="48" t="s">
        <v>258</v>
      </c>
      <c r="B109" s="74">
        <v>1</v>
      </c>
      <c r="C109" s="59" t="s">
        <v>259</v>
      </c>
      <c r="D109" s="50" t="s">
        <v>260</v>
      </c>
      <c r="E109" s="51"/>
      <c r="F109" s="52"/>
      <c r="G109" s="53">
        <v>1200</v>
      </c>
      <c r="H109" s="51">
        <v>630</v>
      </c>
      <c r="I109" s="53">
        <v>620</v>
      </c>
      <c r="J109" s="53">
        <v>230</v>
      </c>
      <c r="K109" s="75">
        <v>0.25</v>
      </c>
      <c r="L109" s="54"/>
      <c r="M109" s="60"/>
      <c r="N109" s="57">
        <f t="shared" si="4"/>
        <v>0.25</v>
      </c>
      <c r="O109" s="58">
        <v>0</v>
      </c>
      <c r="P109" s="58">
        <f t="shared" si="5"/>
        <v>0</v>
      </c>
    </row>
    <row r="110" spans="1:16" ht="99.75" customHeight="1">
      <c r="A110" s="48" t="s">
        <v>261</v>
      </c>
      <c r="B110" s="74">
        <v>1</v>
      </c>
      <c r="C110" s="59" t="s">
        <v>262</v>
      </c>
      <c r="D110" s="50" t="s">
        <v>263</v>
      </c>
      <c r="E110" s="51"/>
      <c r="F110" s="52"/>
      <c r="G110" s="53">
        <v>933</v>
      </c>
      <c r="H110" s="51">
        <v>516</v>
      </c>
      <c r="I110" s="53">
        <v>840</v>
      </c>
      <c r="J110" s="53">
        <v>230</v>
      </c>
      <c r="K110" s="75">
        <v>0.2</v>
      </c>
      <c r="L110" s="54"/>
      <c r="M110" s="60"/>
      <c r="N110" s="57">
        <f t="shared" si="4"/>
        <v>0.2</v>
      </c>
      <c r="O110" s="58">
        <v>0</v>
      </c>
      <c r="P110" s="58">
        <f aca="true" t="shared" si="6" ref="P110:P115">B110*O110</f>
        <v>0</v>
      </c>
    </row>
    <row r="111" spans="1:16" ht="88.5">
      <c r="A111" s="48" t="s">
        <v>264</v>
      </c>
      <c r="B111" s="74">
        <v>1</v>
      </c>
      <c r="C111" s="59" t="s">
        <v>265</v>
      </c>
      <c r="D111" s="50" t="s">
        <v>266</v>
      </c>
      <c r="E111" s="51"/>
      <c r="F111" s="52"/>
      <c r="G111" s="53">
        <v>760</v>
      </c>
      <c r="H111" s="51">
        <v>580</v>
      </c>
      <c r="I111" s="53">
        <v>460</v>
      </c>
      <c r="J111" s="53">
        <v>230</v>
      </c>
      <c r="K111" s="75">
        <v>3.5</v>
      </c>
      <c r="L111" s="51" t="s">
        <v>59</v>
      </c>
      <c r="M111" s="56" t="s">
        <v>27</v>
      </c>
      <c r="N111" s="57">
        <f t="shared" si="4"/>
        <v>3.5</v>
      </c>
      <c r="O111" s="58">
        <v>0</v>
      </c>
      <c r="P111" s="58">
        <f t="shared" si="6"/>
        <v>0</v>
      </c>
    </row>
    <row r="112" spans="1:16" ht="90.75" customHeight="1">
      <c r="A112" s="48" t="s">
        <v>267</v>
      </c>
      <c r="B112" s="74">
        <v>1</v>
      </c>
      <c r="C112" s="59" t="s">
        <v>268</v>
      </c>
      <c r="D112" s="50" t="s">
        <v>269</v>
      </c>
      <c r="E112" s="51"/>
      <c r="F112" s="52"/>
      <c r="G112" s="53">
        <v>220</v>
      </c>
      <c r="H112" s="51">
        <v>410</v>
      </c>
      <c r="I112" s="53">
        <v>620</v>
      </c>
      <c r="J112" s="53">
        <v>230</v>
      </c>
      <c r="K112" s="75">
        <v>0.36</v>
      </c>
      <c r="L112" s="54"/>
      <c r="M112" s="60"/>
      <c r="N112" s="57">
        <f t="shared" si="4"/>
        <v>0.36</v>
      </c>
      <c r="O112" s="58">
        <v>0</v>
      </c>
      <c r="P112" s="58">
        <f t="shared" si="6"/>
        <v>0</v>
      </c>
    </row>
    <row r="113" spans="1:16" ht="24" customHeight="1">
      <c r="A113" s="48" t="s">
        <v>270</v>
      </c>
      <c r="B113" s="74">
        <v>1</v>
      </c>
      <c r="C113" s="148" t="s">
        <v>271</v>
      </c>
      <c r="D113" s="50" t="s">
        <v>272</v>
      </c>
      <c r="E113" s="51"/>
      <c r="F113" s="52"/>
      <c r="G113" s="54" t="s">
        <v>273</v>
      </c>
      <c r="H113" s="54"/>
      <c r="I113" s="54">
        <v>415</v>
      </c>
      <c r="J113" s="53"/>
      <c r="K113" s="75"/>
      <c r="L113" s="54" t="s">
        <v>52</v>
      </c>
      <c r="M113" s="60" t="s">
        <v>27</v>
      </c>
      <c r="N113" s="57">
        <f t="shared" si="4"/>
        <v>0</v>
      </c>
      <c r="O113" s="58">
        <v>0</v>
      </c>
      <c r="P113" s="58">
        <f t="shared" si="6"/>
        <v>0</v>
      </c>
    </row>
    <row r="114" spans="1:16" ht="39.75">
      <c r="A114" s="48" t="s">
        <v>274</v>
      </c>
      <c r="B114" s="74">
        <v>1</v>
      </c>
      <c r="C114" s="50" t="s">
        <v>275</v>
      </c>
      <c r="D114" s="50" t="s">
        <v>276</v>
      </c>
      <c r="E114" s="51"/>
      <c r="F114" s="52"/>
      <c r="G114" s="53">
        <v>1300</v>
      </c>
      <c r="H114" s="51">
        <v>300</v>
      </c>
      <c r="I114" s="53">
        <v>200</v>
      </c>
      <c r="J114" s="54"/>
      <c r="K114" s="55"/>
      <c r="L114" s="54"/>
      <c r="M114" s="60"/>
      <c r="N114" s="57">
        <f t="shared" si="4"/>
        <v>0</v>
      </c>
      <c r="O114" s="58">
        <v>0</v>
      </c>
      <c r="P114" s="58">
        <f t="shared" si="6"/>
        <v>0</v>
      </c>
    </row>
    <row r="115" spans="1:16" ht="39.75">
      <c r="A115" s="48" t="s">
        <v>277</v>
      </c>
      <c r="B115" s="74">
        <v>1</v>
      </c>
      <c r="C115" s="50" t="s">
        <v>275</v>
      </c>
      <c r="D115" s="50" t="s">
        <v>276</v>
      </c>
      <c r="E115" s="51"/>
      <c r="F115" s="52"/>
      <c r="G115" s="53">
        <v>1360</v>
      </c>
      <c r="H115" s="51">
        <v>300</v>
      </c>
      <c r="I115" s="53">
        <v>200</v>
      </c>
      <c r="J115" s="54"/>
      <c r="K115" s="55"/>
      <c r="L115" s="54"/>
      <c r="M115" s="60"/>
      <c r="N115" s="57">
        <f t="shared" si="4"/>
        <v>0</v>
      </c>
      <c r="O115" s="58">
        <v>0</v>
      </c>
      <c r="P115" s="58">
        <f t="shared" si="6"/>
        <v>0</v>
      </c>
    </row>
    <row r="116" spans="1:16" ht="12.75">
      <c r="A116" s="61"/>
      <c r="B116" s="76"/>
      <c r="C116" s="63" t="s">
        <v>278</v>
      </c>
      <c r="D116" s="63"/>
      <c r="E116" s="64"/>
      <c r="F116" s="65"/>
      <c r="G116" s="77"/>
      <c r="H116" s="64"/>
      <c r="I116" s="77"/>
      <c r="J116" s="44"/>
      <c r="K116" s="66"/>
      <c r="L116" s="44"/>
      <c r="M116" s="45"/>
      <c r="N116" s="46"/>
      <c r="O116" s="67"/>
      <c r="P116" s="67"/>
    </row>
    <row r="117" spans="1:16" ht="12.75">
      <c r="A117" s="78"/>
      <c r="B117" s="79"/>
      <c r="C117" s="80" t="s">
        <v>91</v>
      </c>
      <c r="D117" s="80"/>
      <c r="E117" s="81"/>
      <c r="F117" s="82"/>
      <c r="G117" s="83"/>
      <c r="H117" s="81"/>
      <c r="I117" s="83"/>
      <c r="J117" s="84"/>
      <c r="K117" s="85"/>
      <c r="L117" s="84"/>
      <c r="M117" s="86"/>
      <c r="N117" s="87"/>
      <c r="O117" s="88"/>
      <c r="P117" s="88"/>
    </row>
    <row r="118" spans="1:16" ht="40.5">
      <c r="A118" s="48" t="s">
        <v>279</v>
      </c>
      <c r="B118" s="74">
        <v>1</v>
      </c>
      <c r="C118" s="59" t="s">
        <v>93</v>
      </c>
      <c r="D118" s="50" t="s">
        <v>94</v>
      </c>
      <c r="E118" s="51"/>
      <c r="F118" s="52"/>
      <c r="G118" s="53">
        <v>600</v>
      </c>
      <c r="H118" s="51">
        <v>590</v>
      </c>
      <c r="I118" s="53">
        <v>1850</v>
      </c>
      <c r="J118" s="54">
        <v>230</v>
      </c>
      <c r="K118" s="55">
        <v>0.21</v>
      </c>
      <c r="L118" s="54"/>
      <c r="M118" s="60"/>
      <c r="N118" s="57">
        <f t="shared" si="4"/>
        <v>0.21</v>
      </c>
      <c r="O118" s="58">
        <v>0</v>
      </c>
      <c r="P118" s="58">
        <f>B118*O118</f>
        <v>0</v>
      </c>
    </row>
    <row r="119" spans="1:16" ht="165" customHeight="1">
      <c r="A119" s="89" t="s">
        <v>280</v>
      </c>
      <c r="B119" s="90">
        <v>1</v>
      </c>
      <c r="C119" s="91" t="s">
        <v>281</v>
      </c>
      <c r="D119" s="92" t="s">
        <v>97</v>
      </c>
      <c r="E119" s="93"/>
      <c r="F119" s="94"/>
      <c r="G119" s="95">
        <v>1200</v>
      </c>
      <c r="H119" s="93">
        <v>600</v>
      </c>
      <c r="I119" s="95">
        <v>850</v>
      </c>
      <c r="J119" s="96"/>
      <c r="K119" s="97"/>
      <c r="L119" s="93" t="s">
        <v>26</v>
      </c>
      <c r="M119" s="98" t="s">
        <v>27</v>
      </c>
      <c r="N119" s="99">
        <f t="shared" si="4"/>
        <v>0</v>
      </c>
      <c r="O119" s="100">
        <v>0</v>
      </c>
      <c r="P119" s="100">
        <f>B119*O119</f>
        <v>0</v>
      </c>
    </row>
    <row r="120" spans="1:16" ht="140.25" customHeight="1">
      <c r="A120" s="101"/>
      <c r="B120" s="102"/>
      <c r="C120" s="103"/>
      <c r="D120" s="104" t="s">
        <v>98</v>
      </c>
      <c r="E120" s="105"/>
      <c r="F120" s="106"/>
      <c r="G120" s="107"/>
      <c r="H120" s="105"/>
      <c r="I120" s="107"/>
      <c r="J120" s="108"/>
      <c r="K120" s="109"/>
      <c r="L120" s="105"/>
      <c r="M120" s="110"/>
      <c r="N120" s="111"/>
      <c r="O120" s="112"/>
      <c r="P120" s="112"/>
    </row>
    <row r="121" spans="1:16" ht="20.25">
      <c r="A121" s="48" t="s">
        <v>282</v>
      </c>
      <c r="B121" s="74">
        <v>1</v>
      </c>
      <c r="C121" s="59" t="s">
        <v>100</v>
      </c>
      <c r="D121" s="50" t="s">
        <v>101</v>
      </c>
      <c r="E121" s="51"/>
      <c r="F121" s="52"/>
      <c r="G121" s="53"/>
      <c r="H121" s="51"/>
      <c r="I121" s="53"/>
      <c r="J121" s="54"/>
      <c r="K121" s="55"/>
      <c r="L121" s="54"/>
      <c r="M121" s="60"/>
      <c r="N121" s="57">
        <f t="shared" si="4"/>
        <v>0</v>
      </c>
      <c r="O121" s="58">
        <v>0</v>
      </c>
      <c r="P121" s="58">
        <f>B121*O121</f>
        <v>0</v>
      </c>
    </row>
    <row r="122" spans="1:16" ht="30">
      <c r="A122" s="48" t="s">
        <v>283</v>
      </c>
      <c r="B122" s="74">
        <v>1</v>
      </c>
      <c r="C122" s="50" t="s">
        <v>108</v>
      </c>
      <c r="D122" s="50" t="s">
        <v>109</v>
      </c>
      <c r="E122" s="51"/>
      <c r="F122" s="52"/>
      <c r="G122" s="53">
        <v>400</v>
      </c>
      <c r="H122" s="51">
        <v>400</v>
      </c>
      <c r="I122" s="53">
        <v>250</v>
      </c>
      <c r="J122" s="54"/>
      <c r="K122" s="55"/>
      <c r="L122" s="51" t="s">
        <v>26</v>
      </c>
      <c r="M122" s="56" t="s">
        <v>27</v>
      </c>
      <c r="N122" s="57">
        <f t="shared" si="4"/>
        <v>0</v>
      </c>
      <c r="O122" s="58">
        <v>0</v>
      </c>
      <c r="P122" s="58">
        <f>B122*O122</f>
        <v>0</v>
      </c>
    </row>
    <row r="123" spans="1:16" ht="20.25">
      <c r="A123" s="48" t="s">
        <v>284</v>
      </c>
      <c r="B123" s="74">
        <v>1</v>
      </c>
      <c r="C123" s="59" t="s">
        <v>100</v>
      </c>
      <c r="D123" s="50" t="s">
        <v>111</v>
      </c>
      <c r="E123" s="51"/>
      <c r="F123" s="52"/>
      <c r="G123" s="53"/>
      <c r="H123" s="51"/>
      <c r="I123" s="53"/>
      <c r="J123" s="54"/>
      <c r="K123" s="55"/>
      <c r="L123" s="54"/>
      <c r="M123" s="60"/>
      <c r="N123" s="57">
        <f t="shared" si="4"/>
        <v>0</v>
      </c>
      <c r="O123" s="58">
        <v>0</v>
      </c>
      <c r="P123" s="58">
        <f>B123*O123</f>
        <v>0</v>
      </c>
    </row>
    <row r="124" spans="1:16" ht="59.25">
      <c r="A124" s="48" t="s">
        <v>285</v>
      </c>
      <c r="B124" s="74">
        <v>1</v>
      </c>
      <c r="C124" s="50" t="s">
        <v>123</v>
      </c>
      <c r="D124" s="50" t="s">
        <v>124</v>
      </c>
      <c r="E124" s="51"/>
      <c r="F124" s="52"/>
      <c r="G124" s="53">
        <v>1200</v>
      </c>
      <c r="H124" s="51">
        <v>300</v>
      </c>
      <c r="I124" s="53">
        <v>600</v>
      </c>
      <c r="J124" s="54"/>
      <c r="K124" s="55"/>
      <c r="L124" s="54"/>
      <c r="M124" s="60"/>
      <c r="N124" s="57">
        <f t="shared" si="4"/>
        <v>0</v>
      </c>
      <c r="O124" s="58">
        <v>0</v>
      </c>
      <c r="P124" s="58">
        <f>B124*O124</f>
        <v>0</v>
      </c>
    </row>
    <row r="125" spans="1:16" ht="69">
      <c r="A125" s="48" t="s">
        <v>286</v>
      </c>
      <c r="B125" s="74">
        <v>1</v>
      </c>
      <c r="C125" s="59" t="s">
        <v>103</v>
      </c>
      <c r="D125" s="50" t="s">
        <v>104</v>
      </c>
      <c r="E125" s="51"/>
      <c r="F125" s="52"/>
      <c r="G125" s="53" t="s">
        <v>105</v>
      </c>
      <c r="H125" s="51"/>
      <c r="I125" s="53">
        <v>605</v>
      </c>
      <c r="J125" s="54"/>
      <c r="K125" s="55"/>
      <c r="L125" s="54"/>
      <c r="M125" s="60"/>
      <c r="N125" s="57">
        <f t="shared" si="4"/>
        <v>0</v>
      </c>
      <c r="O125" s="58">
        <v>0</v>
      </c>
      <c r="P125" s="58">
        <f>B125*O125</f>
        <v>0</v>
      </c>
    </row>
    <row r="126" spans="1:16" ht="12.75">
      <c r="A126" s="78"/>
      <c r="B126" s="79"/>
      <c r="C126" s="80" t="s">
        <v>287</v>
      </c>
      <c r="D126" s="80"/>
      <c r="E126" s="81"/>
      <c r="F126" s="82"/>
      <c r="G126" s="83"/>
      <c r="H126" s="81"/>
      <c r="I126" s="83"/>
      <c r="J126" s="84"/>
      <c r="K126" s="85"/>
      <c r="L126" s="84"/>
      <c r="M126" s="86"/>
      <c r="N126" s="87"/>
      <c r="O126" s="88"/>
      <c r="P126" s="88"/>
    </row>
    <row r="127" spans="1:16" ht="40.5">
      <c r="A127" s="48" t="s">
        <v>288</v>
      </c>
      <c r="B127" s="74">
        <v>1</v>
      </c>
      <c r="C127" s="59" t="s">
        <v>93</v>
      </c>
      <c r="D127" s="50" t="s">
        <v>94</v>
      </c>
      <c r="E127" s="51"/>
      <c r="F127" s="52"/>
      <c r="G127" s="53">
        <v>600</v>
      </c>
      <c r="H127" s="51">
        <v>590</v>
      </c>
      <c r="I127" s="53">
        <v>1850</v>
      </c>
      <c r="J127" s="54">
        <v>230</v>
      </c>
      <c r="K127" s="55">
        <v>0.21</v>
      </c>
      <c r="L127" s="54"/>
      <c r="M127" s="60"/>
      <c r="N127" s="57">
        <f t="shared" si="4"/>
        <v>0.21</v>
      </c>
      <c r="O127" s="58">
        <v>0</v>
      </c>
      <c r="P127" s="58">
        <f>B127*O127</f>
        <v>0</v>
      </c>
    </row>
    <row r="128" spans="1:16" ht="50.25">
      <c r="A128" s="48" t="s">
        <v>289</v>
      </c>
      <c r="B128" s="74">
        <v>1</v>
      </c>
      <c r="C128" s="59" t="s">
        <v>290</v>
      </c>
      <c r="D128" s="50" t="s">
        <v>291</v>
      </c>
      <c r="E128" s="51"/>
      <c r="F128" s="52"/>
      <c r="G128" s="53">
        <v>600</v>
      </c>
      <c r="H128" s="51">
        <v>590</v>
      </c>
      <c r="I128" s="53">
        <v>1850</v>
      </c>
      <c r="J128" s="54">
        <v>230</v>
      </c>
      <c r="K128" s="55">
        <v>0.21</v>
      </c>
      <c r="L128" s="54"/>
      <c r="M128" s="60"/>
      <c r="N128" s="57">
        <f t="shared" si="4"/>
        <v>0.21</v>
      </c>
      <c r="O128" s="58">
        <v>0</v>
      </c>
      <c r="P128" s="58">
        <f>B128*O128</f>
        <v>0</v>
      </c>
    </row>
    <row r="129" spans="1:16" ht="130.5" customHeight="1">
      <c r="A129" s="48" t="s">
        <v>292</v>
      </c>
      <c r="B129" s="74">
        <v>2</v>
      </c>
      <c r="C129" s="50" t="s">
        <v>293</v>
      </c>
      <c r="D129" s="50" t="s">
        <v>294</v>
      </c>
      <c r="E129" s="51"/>
      <c r="F129" s="52"/>
      <c r="G129" s="53">
        <v>935</v>
      </c>
      <c r="H129" s="51">
        <v>555</v>
      </c>
      <c r="I129" s="53">
        <v>1750</v>
      </c>
      <c r="J129" s="54"/>
      <c r="K129" s="55"/>
      <c r="L129" s="54"/>
      <c r="M129" s="60"/>
      <c r="N129" s="57">
        <f t="shared" si="4"/>
        <v>0</v>
      </c>
      <c r="O129" s="58">
        <v>0</v>
      </c>
      <c r="P129" s="58">
        <f>B129*O129</f>
        <v>0</v>
      </c>
    </row>
    <row r="130" spans="1:16" ht="12.75">
      <c r="A130" s="78"/>
      <c r="B130" s="79"/>
      <c r="C130" s="80" t="s">
        <v>295</v>
      </c>
      <c r="D130" s="80"/>
      <c r="E130" s="81"/>
      <c r="F130" s="82"/>
      <c r="G130" s="83"/>
      <c r="H130" s="81"/>
      <c r="I130" s="83"/>
      <c r="J130" s="84"/>
      <c r="K130" s="85"/>
      <c r="L130" s="84"/>
      <c r="M130" s="86"/>
      <c r="N130" s="87"/>
      <c r="O130" s="88"/>
      <c r="P130" s="88"/>
    </row>
    <row r="131" spans="1:16" ht="30">
      <c r="A131" s="48" t="s">
        <v>296</v>
      </c>
      <c r="B131" s="74">
        <v>1</v>
      </c>
      <c r="C131" s="50" t="s">
        <v>108</v>
      </c>
      <c r="D131" s="50" t="s">
        <v>109</v>
      </c>
      <c r="E131" s="51"/>
      <c r="F131" s="52"/>
      <c r="G131" s="53">
        <v>400</v>
      </c>
      <c r="H131" s="51">
        <v>400</v>
      </c>
      <c r="I131" s="53">
        <v>250</v>
      </c>
      <c r="J131" s="53"/>
      <c r="K131" s="75"/>
      <c r="L131" s="51" t="s">
        <v>26</v>
      </c>
      <c r="M131" s="56" t="s">
        <v>27</v>
      </c>
      <c r="N131" s="57">
        <f t="shared" si="4"/>
        <v>0</v>
      </c>
      <c r="O131" s="58">
        <v>0</v>
      </c>
      <c r="P131" s="58">
        <f aca="true" t="shared" si="7" ref="P131:P139">B131*O131</f>
        <v>0</v>
      </c>
    </row>
    <row r="132" spans="1:16" ht="20.25">
      <c r="A132" s="48" t="s">
        <v>297</v>
      </c>
      <c r="B132" s="74">
        <v>1</v>
      </c>
      <c r="C132" s="59" t="s">
        <v>100</v>
      </c>
      <c r="D132" s="50" t="s">
        <v>111</v>
      </c>
      <c r="E132" s="51"/>
      <c r="F132" s="52"/>
      <c r="G132" s="53"/>
      <c r="H132" s="51"/>
      <c r="I132" s="53"/>
      <c r="J132" s="53"/>
      <c r="K132" s="75"/>
      <c r="L132" s="51"/>
      <c r="M132" s="56"/>
      <c r="N132" s="57">
        <f t="shared" si="4"/>
        <v>0</v>
      </c>
      <c r="O132" s="58">
        <v>0</v>
      </c>
      <c r="P132" s="58">
        <f t="shared" si="7"/>
        <v>0</v>
      </c>
    </row>
    <row r="133" spans="1:16" ht="261.75" customHeight="1">
      <c r="A133" s="48" t="s">
        <v>298</v>
      </c>
      <c r="B133" s="74">
        <v>1</v>
      </c>
      <c r="C133" s="50" t="s">
        <v>299</v>
      </c>
      <c r="D133" s="50" t="s">
        <v>300</v>
      </c>
      <c r="E133" s="51"/>
      <c r="F133" s="52"/>
      <c r="G133" s="53">
        <v>600</v>
      </c>
      <c r="H133" s="51">
        <v>600</v>
      </c>
      <c r="I133" s="53">
        <v>850</v>
      </c>
      <c r="J133" s="53"/>
      <c r="K133" s="75"/>
      <c r="L133" s="51"/>
      <c r="M133" s="56"/>
      <c r="N133" s="57">
        <f t="shared" si="4"/>
        <v>0</v>
      </c>
      <c r="O133" s="58">
        <v>0</v>
      </c>
      <c r="P133" s="58">
        <f t="shared" si="7"/>
        <v>0</v>
      </c>
    </row>
    <row r="134" spans="1:16" ht="264.75" customHeight="1">
      <c r="A134" s="48" t="s">
        <v>301</v>
      </c>
      <c r="B134" s="74">
        <v>1</v>
      </c>
      <c r="C134" s="50" t="s">
        <v>302</v>
      </c>
      <c r="D134" s="50" t="s">
        <v>303</v>
      </c>
      <c r="E134" s="51"/>
      <c r="F134" s="52"/>
      <c r="G134" s="53">
        <v>1100</v>
      </c>
      <c r="H134" s="51">
        <v>600</v>
      </c>
      <c r="I134" s="53">
        <v>850</v>
      </c>
      <c r="J134" s="53"/>
      <c r="K134" s="75"/>
      <c r="L134" s="51"/>
      <c r="M134" s="56"/>
      <c r="N134" s="57">
        <f t="shared" si="4"/>
        <v>0</v>
      </c>
      <c r="O134" s="58">
        <v>0</v>
      </c>
      <c r="P134" s="58">
        <f t="shared" si="7"/>
        <v>0</v>
      </c>
    </row>
    <row r="135" spans="1:16" ht="264.75" customHeight="1">
      <c r="A135" s="48" t="s">
        <v>304</v>
      </c>
      <c r="B135" s="74">
        <v>1</v>
      </c>
      <c r="C135" s="50" t="s">
        <v>305</v>
      </c>
      <c r="D135" s="50" t="s">
        <v>306</v>
      </c>
      <c r="E135" s="51"/>
      <c r="F135" s="52"/>
      <c r="G135" s="53">
        <v>800</v>
      </c>
      <c r="H135" s="51">
        <v>600</v>
      </c>
      <c r="I135" s="53">
        <v>850</v>
      </c>
      <c r="J135" s="53"/>
      <c r="K135" s="75"/>
      <c r="L135" s="51" t="s">
        <v>26</v>
      </c>
      <c r="M135" s="56" t="s">
        <v>27</v>
      </c>
      <c r="N135" s="57">
        <f t="shared" si="4"/>
        <v>0</v>
      </c>
      <c r="O135" s="58">
        <v>0</v>
      </c>
      <c r="P135" s="58">
        <f t="shared" si="7"/>
        <v>0</v>
      </c>
    </row>
    <row r="136" spans="1:16" ht="12.75">
      <c r="A136" s="48" t="s">
        <v>307</v>
      </c>
      <c r="B136" s="74">
        <v>1</v>
      </c>
      <c r="C136" s="50" t="s">
        <v>57</v>
      </c>
      <c r="D136" s="50" t="s">
        <v>58</v>
      </c>
      <c r="E136" s="51"/>
      <c r="F136" s="52"/>
      <c r="G136" s="53"/>
      <c r="H136" s="51"/>
      <c r="I136" s="53"/>
      <c r="J136" s="53"/>
      <c r="K136" s="75"/>
      <c r="L136" s="51"/>
      <c r="M136" s="56"/>
      <c r="N136" s="57">
        <f t="shared" si="4"/>
        <v>0</v>
      </c>
      <c r="O136" s="58">
        <v>0</v>
      </c>
      <c r="P136" s="58">
        <f t="shared" si="7"/>
        <v>0</v>
      </c>
    </row>
    <row r="137" spans="1:16" ht="69">
      <c r="A137" s="48" t="s">
        <v>308</v>
      </c>
      <c r="B137" s="74">
        <v>1</v>
      </c>
      <c r="C137" s="50" t="s">
        <v>309</v>
      </c>
      <c r="D137" s="50" t="s">
        <v>310</v>
      </c>
      <c r="E137" s="51"/>
      <c r="F137" s="52"/>
      <c r="G137" s="53">
        <v>900</v>
      </c>
      <c r="H137" s="51">
        <v>600</v>
      </c>
      <c r="I137" s="53">
        <v>2000</v>
      </c>
      <c r="J137" s="53"/>
      <c r="K137" s="75"/>
      <c r="L137" s="51"/>
      <c r="M137" s="56"/>
      <c r="N137" s="57">
        <f t="shared" si="4"/>
        <v>0</v>
      </c>
      <c r="O137" s="58">
        <v>0</v>
      </c>
      <c r="P137" s="58">
        <f t="shared" si="7"/>
        <v>0</v>
      </c>
    </row>
    <row r="138" spans="1:16" ht="196.5" customHeight="1">
      <c r="A138" s="48" t="s">
        <v>311</v>
      </c>
      <c r="B138" s="74">
        <v>1</v>
      </c>
      <c r="C138" s="59" t="s">
        <v>312</v>
      </c>
      <c r="D138" s="50" t="s">
        <v>313</v>
      </c>
      <c r="E138" s="51"/>
      <c r="F138" s="52"/>
      <c r="G138" s="53">
        <v>2500</v>
      </c>
      <c r="H138" s="51">
        <v>1200</v>
      </c>
      <c r="I138" s="53">
        <v>400</v>
      </c>
      <c r="J138" s="53">
        <v>230</v>
      </c>
      <c r="K138" s="75">
        <v>1</v>
      </c>
      <c r="L138" s="51"/>
      <c r="M138" s="56"/>
      <c r="N138" s="57">
        <f t="shared" si="4"/>
        <v>1</v>
      </c>
      <c r="O138" s="58">
        <v>0</v>
      </c>
      <c r="P138" s="58">
        <f t="shared" si="7"/>
        <v>0</v>
      </c>
    </row>
    <row r="139" spans="1:16" ht="238.5" customHeight="1">
      <c r="A139" s="89" t="s">
        <v>314</v>
      </c>
      <c r="B139" s="90">
        <v>1</v>
      </c>
      <c r="C139" s="149" t="s">
        <v>315</v>
      </c>
      <c r="D139" s="150" t="s">
        <v>316</v>
      </c>
      <c r="E139" s="93"/>
      <c r="F139" s="94"/>
      <c r="G139" s="95">
        <v>847</v>
      </c>
      <c r="H139" s="93">
        <v>771</v>
      </c>
      <c r="I139" s="93">
        <v>1042</v>
      </c>
      <c r="J139" s="95">
        <v>400</v>
      </c>
      <c r="K139" s="95">
        <v>18.6</v>
      </c>
      <c r="L139" s="93" t="s">
        <v>59</v>
      </c>
      <c r="M139" s="98" t="s">
        <v>27</v>
      </c>
      <c r="N139" s="99">
        <f t="shared" si="4"/>
        <v>18.6</v>
      </c>
      <c r="O139" s="100">
        <v>0</v>
      </c>
      <c r="P139" s="100">
        <f t="shared" si="7"/>
        <v>0</v>
      </c>
    </row>
    <row r="140" spans="1:16" ht="216" customHeight="1">
      <c r="A140" s="118"/>
      <c r="B140" s="119"/>
      <c r="C140" s="151"/>
      <c r="D140" s="151" t="s">
        <v>317</v>
      </c>
      <c r="E140" s="121"/>
      <c r="F140" s="122"/>
      <c r="G140" s="123"/>
      <c r="H140" s="121"/>
      <c r="I140" s="121"/>
      <c r="J140" s="123"/>
      <c r="K140" s="123"/>
      <c r="L140" s="121"/>
      <c r="M140" s="152"/>
      <c r="N140" s="127"/>
      <c r="O140" s="128"/>
      <c r="P140" s="128"/>
    </row>
    <row r="141" spans="1:16" ht="182.25" customHeight="1">
      <c r="A141" s="118"/>
      <c r="B141" s="119"/>
      <c r="C141" s="151"/>
      <c r="D141" s="151" t="s">
        <v>318</v>
      </c>
      <c r="E141" s="121"/>
      <c r="F141" s="122"/>
      <c r="G141" s="123"/>
      <c r="H141" s="121"/>
      <c r="I141" s="121"/>
      <c r="J141" s="123"/>
      <c r="K141" s="123"/>
      <c r="L141" s="121"/>
      <c r="M141" s="152"/>
      <c r="N141" s="127"/>
      <c r="O141" s="128"/>
      <c r="P141" s="128"/>
    </row>
    <row r="142" spans="1:16" ht="146.25" customHeight="1">
      <c r="A142" s="101"/>
      <c r="B142" s="102"/>
      <c r="C142" s="153"/>
      <c r="D142" s="153" t="s">
        <v>319</v>
      </c>
      <c r="E142" s="105"/>
      <c r="F142" s="106"/>
      <c r="G142" s="107"/>
      <c r="H142" s="105"/>
      <c r="I142" s="105"/>
      <c r="J142" s="107"/>
      <c r="K142" s="107"/>
      <c r="L142" s="105"/>
      <c r="M142" s="110"/>
      <c r="N142" s="111"/>
      <c r="O142" s="112"/>
      <c r="P142" s="112"/>
    </row>
    <row r="143" spans="1:16" ht="20.25">
      <c r="A143" s="48" t="s">
        <v>320</v>
      </c>
      <c r="B143" s="74">
        <v>1</v>
      </c>
      <c r="C143" s="148" t="s">
        <v>321</v>
      </c>
      <c r="D143" s="148" t="s">
        <v>322</v>
      </c>
      <c r="E143" s="51"/>
      <c r="F143" s="52"/>
      <c r="G143" s="53">
        <v>845</v>
      </c>
      <c r="H143" s="51">
        <v>725</v>
      </c>
      <c r="I143" s="51">
        <v>700</v>
      </c>
      <c r="J143" s="53"/>
      <c r="K143" s="53"/>
      <c r="L143" s="53"/>
      <c r="M143" s="56"/>
      <c r="N143" s="57">
        <f t="shared" si="4"/>
        <v>0</v>
      </c>
      <c r="O143" s="58">
        <v>0</v>
      </c>
      <c r="P143" s="58">
        <f>B143*O143</f>
        <v>0</v>
      </c>
    </row>
    <row r="144" spans="1:16" ht="49.5">
      <c r="A144" s="48" t="s">
        <v>323</v>
      </c>
      <c r="B144" s="74">
        <v>1</v>
      </c>
      <c r="C144" s="154" t="s">
        <v>65</v>
      </c>
      <c r="D144" s="50" t="s">
        <v>66</v>
      </c>
      <c r="E144" s="51"/>
      <c r="F144" s="52"/>
      <c r="G144" s="53">
        <v>233</v>
      </c>
      <c r="H144" s="51">
        <v>455</v>
      </c>
      <c r="I144" s="51">
        <v>540</v>
      </c>
      <c r="J144" s="53">
        <v>230</v>
      </c>
      <c r="K144" s="75">
        <v>0.1</v>
      </c>
      <c r="L144" s="51" t="s">
        <v>52</v>
      </c>
      <c r="M144" s="56" t="s">
        <v>27</v>
      </c>
      <c r="N144" s="57">
        <f t="shared" si="4"/>
        <v>0.1</v>
      </c>
      <c r="O144" s="58">
        <v>0</v>
      </c>
      <c r="P144" s="58">
        <f>B144*O144</f>
        <v>0</v>
      </c>
    </row>
    <row r="145" spans="1:16" ht="101.25" customHeight="1">
      <c r="A145" s="48" t="s">
        <v>324</v>
      </c>
      <c r="B145" s="74">
        <v>1</v>
      </c>
      <c r="C145" s="59" t="s">
        <v>325</v>
      </c>
      <c r="D145" s="50" t="s">
        <v>326</v>
      </c>
      <c r="E145" s="51"/>
      <c r="F145" s="52"/>
      <c r="G145" s="53">
        <v>1200</v>
      </c>
      <c r="H145" s="51">
        <v>700</v>
      </c>
      <c r="I145" s="53">
        <v>290</v>
      </c>
      <c r="J145" s="53">
        <v>400</v>
      </c>
      <c r="K145" s="75">
        <v>15.6</v>
      </c>
      <c r="L145" s="51"/>
      <c r="M145" s="56"/>
      <c r="N145" s="57">
        <f t="shared" si="4"/>
        <v>15.6</v>
      </c>
      <c r="O145" s="58">
        <v>0</v>
      </c>
      <c r="P145" s="58">
        <f aca="true" t="shared" si="8" ref="P145:P150">B145*O145</f>
        <v>0</v>
      </c>
    </row>
    <row r="146" spans="1:16" ht="40.5" customHeight="1">
      <c r="A146" s="48" t="s">
        <v>327</v>
      </c>
      <c r="B146" s="74">
        <v>1</v>
      </c>
      <c r="C146" s="59" t="s">
        <v>328</v>
      </c>
      <c r="D146" s="50" t="s">
        <v>329</v>
      </c>
      <c r="E146" s="51"/>
      <c r="F146" s="52"/>
      <c r="G146" s="53">
        <v>1200</v>
      </c>
      <c r="H146" s="51">
        <v>700</v>
      </c>
      <c r="I146" s="53">
        <v>560</v>
      </c>
      <c r="J146" s="53"/>
      <c r="K146" s="75"/>
      <c r="L146" s="51"/>
      <c r="M146" s="56"/>
      <c r="N146" s="57">
        <f t="shared" si="4"/>
        <v>0</v>
      </c>
      <c r="O146" s="58">
        <v>0</v>
      </c>
      <c r="P146" s="58">
        <f t="shared" si="8"/>
        <v>0</v>
      </c>
    </row>
    <row r="147" spans="1:16" ht="162.75" customHeight="1">
      <c r="A147" s="48" t="s">
        <v>330</v>
      </c>
      <c r="B147" s="74">
        <v>1</v>
      </c>
      <c r="C147" s="59" t="s">
        <v>331</v>
      </c>
      <c r="D147" s="50" t="s">
        <v>332</v>
      </c>
      <c r="E147" s="51"/>
      <c r="F147" s="52"/>
      <c r="G147" s="53">
        <v>400</v>
      </c>
      <c r="H147" s="51">
        <v>700</v>
      </c>
      <c r="I147" s="53">
        <v>850</v>
      </c>
      <c r="J147" s="53">
        <v>400</v>
      </c>
      <c r="K147" s="75">
        <v>14</v>
      </c>
      <c r="L147" s="51"/>
      <c r="M147" s="56"/>
      <c r="N147" s="57">
        <f t="shared" si="4"/>
        <v>14</v>
      </c>
      <c r="O147" s="58">
        <v>0</v>
      </c>
      <c r="P147" s="58">
        <f t="shared" si="8"/>
        <v>0</v>
      </c>
    </row>
    <row r="148" spans="1:16" ht="38.25" customHeight="1">
      <c r="A148" s="48" t="s">
        <v>333</v>
      </c>
      <c r="B148" s="74">
        <v>1</v>
      </c>
      <c r="C148" s="59" t="s">
        <v>334</v>
      </c>
      <c r="D148" s="50" t="s">
        <v>335</v>
      </c>
      <c r="E148" s="51"/>
      <c r="F148" s="52"/>
      <c r="G148" s="53">
        <v>400</v>
      </c>
      <c r="H148" s="51">
        <v>700</v>
      </c>
      <c r="I148" s="53">
        <v>560</v>
      </c>
      <c r="J148" s="53"/>
      <c r="K148" s="75"/>
      <c r="L148" s="51"/>
      <c r="M148" s="56"/>
      <c r="N148" s="57">
        <f t="shared" si="4"/>
        <v>0</v>
      </c>
      <c r="O148" s="58">
        <v>0</v>
      </c>
      <c r="P148" s="58">
        <f t="shared" si="8"/>
        <v>0</v>
      </c>
    </row>
    <row r="149" spans="1:16" ht="272.25" customHeight="1">
      <c r="A149" s="48" t="s">
        <v>336</v>
      </c>
      <c r="B149" s="74">
        <v>1</v>
      </c>
      <c r="C149" s="50" t="s">
        <v>337</v>
      </c>
      <c r="D149" s="50" t="s">
        <v>338</v>
      </c>
      <c r="E149" s="51"/>
      <c r="F149" s="52"/>
      <c r="G149" s="53" t="s">
        <v>339</v>
      </c>
      <c r="H149" s="51">
        <v>700</v>
      </c>
      <c r="I149" s="53">
        <v>850</v>
      </c>
      <c r="J149" s="53"/>
      <c r="K149" s="75"/>
      <c r="L149" s="51"/>
      <c r="M149" s="56"/>
      <c r="N149" s="57">
        <f t="shared" si="4"/>
        <v>0</v>
      </c>
      <c r="O149" s="58">
        <v>0</v>
      </c>
      <c r="P149" s="58">
        <f t="shared" si="8"/>
        <v>0</v>
      </c>
    </row>
    <row r="150" spans="1:16" ht="137.25">
      <c r="A150" s="89" t="s">
        <v>340</v>
      </c>
      <c r="B150" s="90">
        <v>1</v>
      </c>
      <c r="C150" s="91" t="s">
        <v>341</v>
      </c>
      <c r="D150" s="91" t="s">
        <v>342</v>
      </c>
      <c r="E150" s="93"/>
      <c r="F150" s="94"/>
      <c r="G150" s="95">
        <v>1500</v>
      </c>
      <c r="H150" s="93">
        <v>700</v>
      </c>
      <c r="I150" s="95">
        <v>850</v>
      </c>
      <c r="J150" s="95"/>
      <c r="K150" s="115"/>
      <c r="L150" s="93" t="s">
        <v>26</v>
      </c>
      <c r="M150" s="98" t="s">
        <v>27</v>
      </c>
      <c r="N150" s="99">
        <f t="shared" si="4"/>
        <v>0</v>
      </c>
      <c r="O150" s="100">
        <v>0</v>
      </c>
      <c r="P150" s="100">
        <f t="shared" si="8"/>
        <v>0</v>
      </c>
    </row>
    <row r="151" spans="1:16" ht="127.5">
      <c r="A151" s="101"/>
      <c r="B151" s="102"/>
      <c r="C151" s="103"/>
      <c r="D151" s="103" t="s">
        <v>343</v>
      </c>
      <c r="E151" s="105"/>
      <c r="F151" s="106"/>
      <c r="G151" s="107"/>
      <c r="H151" s="105"/>
      <c r="I151" s="107"/>
      <c r="J151" s="107"/>
      <c r="K151" s="116"/>
      <c r="L151" s="105"/>
      <c r="M151" s="110"/>
      <c r="N151" s="111"/>
      <c r="O151" s="112"/>
      <c r="P151" s="112"/>
    </row>
    <row r="152" spans="1:16" ht="20.25">
      <c r="A152" s="48" t="s">
        <v>344</v>
      </c>
      <c r="B152" s="74">
        <v>1</v>
      </c>
      <c r="C152" s="59" t="s">
        <v>100</v>
      </c>
      <c r="D152" s="50" t="s">
        <v>101</v>
      </c>
      <c r="E152" s="51"/>
      <c r="F152" s="52"/>
      <c r="G152" s="53"/>
      <c r="H152" s="51"/>
      <c r="I152" s="53"/>
      <c r="J152" s="53"/>
      <c r="K152" s="75"/>
      <c r="L152" s="51"/>
      <c r="M152" s="56"/>
      <c r="N152" s="57">
        <f aca="true" t="shared" si="9" ref="N152:N211">K152*B152</f>
        <v>0</v>
      </c>
      <c r="O152" s="58">
        <v>0</v>
      </c>
      <c r="P152" s="58">
        <f>B152*O152</f>
        <v>0</v>
      </c>
    </row>
    <row r="153" spans="1:16" ht="85.5" customHeight="1">
      <c r="A153" s="48" t="s">
        <v>345</v>
      </c>
      <c r="B153" s="74">
        <v>2</v>
      </c>
      <c r="C153" s="59" t="s">
        <v>346</v>
      </c>
      <c r="D153" s="50" t="s">
        <v>347</v>
      </c>
      <c r="E153" s="51"/>
      <c r="F153" s="52"/>
      <c r="G153" s="53">
        <v>540</v>
      </c>
      <c r="H153" s="51">
        <v>580</v>
      </c>
      <c r="I153" s="53">
        <v>800</v>
      </c>
      <c r="J153" s="53">
        <v>230</v>
      </c>
      <c r="K153" s="75">
        <v>0.2</v>
      </c>
      <c r="L153" s="51"/>
      <c r="M153" s="56"/>
      <c r="N153" s="57">
        <f t="shared" si="9"/>
        <v>0.4</v>
      </c>
      <c r="O153" s="58">
        <v>0</v>
      </c>
      <c r="P153" s="58">
        <f>B153*O153</f>
        <v>0</v>
      </c>
    </row>
    <row r="154" spans="1:16" ht="270" customHeight="1">
      <c r="A154" s="48" t="s">
        <v>348</v>
      </c>
      <c r="B154" s="74">
        <v>1</v>
      </c>
      <c r="C154" s="50" t="s">
        <v>349</v>
      </c>
      <c r="D154" s="50" t="s">
        <v>350</v>
      </c>
      <c r="E154" s="51"/>
      <c r="F154" s="52"/>
      <c r="G154" s="53">
        <v>1080</v>
      </c>
      <c r="H154" s="51">
        <v>600</v>
      </c>
      <c r="I154" s="53">
        <v>850</v>
      </c>
      <c r="J154" s="53"/>
      <c r="K154" s="75"/>
      <c r="L154" s="51"/>
      <c r="M154" s="56"/>
      <c r="N154" s="57">
        <f t="shared" si="9"/>
        <v>0</v>
      </c>
      <c r="O154" s="58">
        <v>0</v>
      </c>
      <c r="P154" s="58">
        <f>B154*O154</f>
        <v>0</v>
      </c>
    </row>
    <row r="155" spans="1:16" ht="276" customHeight="1">
      <c r="A155" s="48" t="s">
        <v>351</v>
      </c>
      <c r="B155" s="74">
        <v>1</v>
      </c>
      <c r="C155" s="50" t="s">
        <v>352</v>
      </c>
      <c r="D155" s="50" t="s">
        <v>118</v>
      </c>
      <c r="E155" s="51"/>
      <c r="F155" s="52"/>
      <c r="G155" s="53">
        <v>1200</v>
      </c>
      <c r="H155" s="51">
        <v>600</v>
      </c>
      <c r="I155" s="53">
        <v>850</v>
      </c>
      <c r="J155" s="53"/>
      <c r="K155" s="75"/>
      <c r="L155" s="51"/>
      <c r="M155" s="56"/>
      <c r="N155" s="57">
        <f t="shared" si="9"/>
        <v>0</v>
      </c>
      <c r="O155" s="58">
        <v>0</v>
      </c>
      <c r="P155" s="58">
        <f>B155*O155</f>
        <v>0</v>
      </c>
    </row>
    <row r="156" spans="1:16" ht="186.75" customHeight="1">
      <c r="A156" s="89" t="s">
        <v>353</v>
      </c>
      <c r="B156" s="90">
        <v>1</v>
      </c>
      <c r="C156" s="91" t="s">
        <v>354</v>
      </c>
      <c r="D156" s="92" t="s">
        <v>355</v>
      </c>
      <c r="E156" s="93"/>
      <c r="F156" s="94"/>
      <c r="G156" s="95">
        <v>700</v>
      </c>
      <c r="H156" s="93">
        <v>700</v>
      </c>
      <c r="I156" s="95">
        <v>850</v>
      </c>
      <c r="J156" s="95"/>
      <c r="K156" s="115"/>
      <c r="L156" s="93" t="s">
        <v>26</v>
      </c>
      <c r="M156" s="98" t="s">
        <v>27</v>
      </c>
      <c r="N156" s="99">
        <f t="shared" si="9"/>
        <v>0</v>
      </c>
      <c r="O156" s="100">
        <v>0</v>
      </c>
      <c r="P156" s="100">
        <f>B156*O156</f>
        <v>0</v>
      </c>
    </row>
    <row r="157" spans="1:16" ht="164.25" customHeight="1">
      <c r="A157" s="101"/>
      <c r="B157" s="102"/>
      <c r="C157" s="103"/>
      <c r="D157" s="104" t="s">
        <v>356</v>
      </c>
      <c r="E157" s="105"/>
      <c r="F157" s="106"/>
      <c r="G157" s="107"/>
      <c r="H157" s="105"/>
      <c r="I157" s="107"/>
      <c r="J157" s="107"/>
      <c r="K157" s="116"/>
      <c r="L157" s="105"/>
      <c r="M157" s="110"/>
      <c r="N157" s="111"/>
      <c r="O157" s="112"/>
      <c r="P157" s="112"/>
    </row>
    <row r="158" spans="1:16" ht="26.25" customHeight="1">
      <c r="A158" s="48" t="s">
        <v>357</v>
      </c>
      <c r="B158" s="74">
        <v>1</v>
      </c>
      <c r="C158" s="59" t="s">
        <v>100</v>
      </c>
      <c r="D158" s="50" t="s">
        <v>101</v>
      </c>
      <c r="E158" s="51"/>
      <c r="F158" s="52"/>
      <c r="G158" s="53"/>
      <c r="H158" s="51"/>
      <c r="I158" s="53"/>
      <c r="J158" s="53"/>
      <c r="K158" s="75"/>
      <c r="L158" s="51"/>
      <c r="M158" s="56"/>
      <c r="N158" s="57">
        <f t="shared" si="9"/>
        <v>0</v>
      </c>
      <c r="O158" s="58">
        <v>0</v>
      </c>
      <c r="P158" s="58">
        <f>B158*O158</f>
        <v>0</v>
      </c>
    </row>
    <row r="159" spans="1:16" ht="59.25">
      <c r="A159" s="48" t="s">
        <v>358</v>
      </c>
      <c r="B159" s="74">
        <v>1</v>
      </c>
      <c r="C159" s="50" t="s">
        <v>123</v>
      </c>
      <c r="D159" s="50" t="s">
        <v>124</v>
      </c>
      <c r="E159" s="51"/>
      <c r="F159" s="52"/>
      <c r="G159" s="53">
        <v>1000</v>
      </c>
      <c r="H159" s="51">
        <v>300</v>
      </c>
      <c r="I159" s="53">
        <v>600</v>
      </c>
      <c r="J159" s="53"/>
      <c r="K159" s="75"/>
      <c r="L159" s="51"/>
      <c r="M159" s="56"/>
      <c r="N159" s="57">
        <f t="shared" si="9"/>
        <v>0</v>
      </c>
      <c r="O159" s="58">
        <v>0</v>
      </c>
      <c r="P159" s="58">
        <f>B159*O159</f>
        <v>0</v>
      </c>
    </row>
    <row r="160" spans="1:16" ht="59.25">
      <c r="A160" s="48" t="s">
        <v>359</v>
      </c>
      <c r="B160" s="74">
        <v>1</v>
      </c>
      <c r="C160" s="50" t="s">
        <v>123</v>
      </c>
      <c r="D160" s="50" t="s">
        <v>124</v>
      </c>
      <c r="E160" s="51"/>
      <c r="F160" s="52"/>
      <c r="G160" s="53">
        <v>980</v>
      </c>
      <c r="H160" s="51">
        <v>300</v>
      </c>
      <c r="I160" s="53">
        <v>600</v>
      </c>
      <c r="J160" s="53"/>
      <c r="K160" s="75"/>
      <c r="L160" s="51"/>
      <c r="M160" s="56"/>
      <c r="N160" s="57">
        <f t="shared" si="9"/>
        <v>0</v>
      </c>
      <c r="O160" s="58">
        <v>0</v>
      </c>
      <c r="P160" s="58">
        <f>B160*O160</f>
        <v>0</v>
      </c>
    </row>
    <row r="161" spans="1:16" ht="59.25">
      <c r="A161" s="48" t="s">
        <v>360</v>
      </c>
      <c r="B161" s="74">
        <v>1</v>
      </c>
      <c r="C161" s="50" t="s">
        <v>123</v>
      </c>
      <c r="D161" s="50" t="s">
        <v>124</v>
      </c>
      <c r="E161" s="51"/>
      <c r="F161" s="52"/>
      <c r="G161" s="53">
        <v>1300</v>
      </c>
      <c r="H161" s="51">
        <v>300</v>
      </c>
      <c r="I161" s="53">
        <v>600</v>
      </c>
      <c r="J161" s="53"/>
      <c r="K161" s="75"/>
      <c r="L161" s="51"/>
      <c r="M161" s="56"/>
      <c r="N161" s="57">
        <f t="shared" si="9"/>
        <v>0</v>
      </c>
      <c r="O161" s="58">
        <v>0</v>
      </c>
      <c r="P161" s="58">
        <f>B161*O161</f>
        <v>0</v>
      </c>
    </row>
    <row r="162" spans="1:16" ht="90" customHeight="1">
      <c r="A162" s="48" t="s">
        <v>361</v>
      </c>
      <c r="B162" s="74">
        <v>1</v>
      </c>
      <c r="C162" s="59" t="s">
        <v>362</v>
      </c>
      <c r="D162" s="50" t="s">
        <v>363</v>
      </c>
      <c r="E162" s="51"/>
      <c r="F162" s="52"/>
      <c r="G162" s="53">
        <v>264</v>
      </c>
      <c r="H162" s="51">
        <v>338</v>
      </c>
      <c r="I162" s="53">
        <v>411</v>
      </c>
      <c r="J162" s="53">
        <v>230</v>
      </c>
      <c r="K162" s="147">
        <v>0.315</v>
      </c>
      <c r="L162" s="51"/>
      <c r="M162" s="56"/>
      <c r="N162" s="57">
        <f t="shared" si="9"/>
        <v>0.32</v>
      </c>
      <c r="O162" s="58">
        <v>0</v>
      </c>
      <c r="P162" s="58">
        <f>B162*O162</f>
        <v>0</v>
      </c>
    </row>
    <row r="163" spans="1:16" ht="12.75">
      <c r="A163" s="78"/>
      <c r="B163" s="79"/>
      <c r="C163" s="80" t="s">
        <v>364</v>
      </c>
      <c r="D163" s="80"/>
      <c r="E163" s="81"/>
      <c r="F163" s="82"/>
      <c r="G163" s="83"/>
      <c r="H163" s="81"/>
      <c r="I163" s="83"/>
      <c r="J163" s="83"/>
      <c r="K163" s="140"/>
      <c r="L163" s="81"/>
      <c r="M163" s="155"/>
      <c r="N163" s="87"/>
      <c r="O163" s="88"/>
      <c r="P163" s="88"/>
    </row>
    <row r="164" spans="1:16" ht="192" customHeight="1">
      <c r="A164" s="48" t="s">
        <v>365</v>
      </c>
      <c r="B164" s="74">
        <v>1</v>
      </c>
      <c r="C164" s="50" t="s">
        <v>366</v>
      </c>
      <c r="D164" s="156" t="s">
        <v>367</v>
      </c>
      <c r="E164" s="51"/>
      <c r="F164" s="52"/>
      <c r="G164" s="53">
        <v>1880</v>
      </c>
      <c r="H164" s="51">
        <v>650</v>
      </c>
      <c r="I164" s="53">
        <v>965</v>
      </c>
      <c r="J164" s="53"/>
      <c r="K164" s="75"/>
      <c r="L164" s="51" t="s">
        <v>26</v>
      </c>
      <c r="M164" s="56" t="s">
        <v>27</v>
      </c>
      <c r="N164" s="57">
        <f t="shared" si="9"/>
        <v>0</v>
      </c>
      <c r="O164" s="58">
        <v>0</v>
      </c>
      <c r="P164" s="58">
        <f aca="true" t="shared" si="10" ref="P164:P176">B164*O164</f>
        <v>0</v>
      </c>
    </row>
    <row r="165" spans="1:16" ht="29.25" customHeight="1">
      <c r="A165" s="48" t="s">
        <v>368</v>
      </c>
      <c r="B165" s="74">
        <v>1</v>
      </c>
      <c r="C165" s="59" t="s">
        <v>100</v>
      </c>
      <c r="D165" s="50" t="s">
        <v>101</v>
      </c>
      <c r="E165" s="51"/>
      <c r="F165" s="52"/>
      <c r="G165" s="53"/>
      <c r="H165" s="51"/>
      <c r="I165" s="53"/>
      <c r="J165" s="53"/>
      <c r="K165" s="75"/>
      <c r="L165" s="51"/>
      <c r="M165" s="56"/>
      <c r="N165" s="57">
        <f t="shared" si="9"/>
        <v>0</v>
      </c>
      <c r="O165" s="157">
        <v>0</v>
      </c>
      <c r="P165" s="157">
        <f t="shared" si="10"/>
        <v>0</v>
      </c>
    </row>
    <row r="166" spans="1:16" ht="63" customHeight="1">
      <c r="A166" s="48" t="s">
        <v>369</v>
      </c>
      <c r="B166" s="74">
        <v>1</v>
      </c>
      <c r="C166" s="59" t="s">
        <v>370</v>
      </c>
      <c r="D166" s="50" t="s">
        <v>371</v>
      </c>
      <c r="E166" s="51"/>
      <c r="F166" s="52"/>
      <c r="G166" s="53">
        <v>467</v>
      </c>
      <c r="H166" s="51">
        <v>570</v>
      </c>
      <c r="I166" s="158" t="s">
        <v>372</v>
      </c>
      <c r="J166" s="53">
        <v>230</v>
      </c>
      <c r="K166" s="75">
        <v>0.32</v>
      </c>
      <c r="L166" s="51"/>
      <c r="M166" s="56"/>
      <c r="N166" s="57">
        <f t="shared" si="9"/>
        <v>0.32</v>
      </c>
      <c r="O166" s="157">
        <v>0</v>
      </c>
      <c r="P166" s="157">
        <f t="shared" si="10"/>
        <v>0</v>
      </c>
    </row>
    <row r="167" spans="1:16" ht="201" customHeight="1">
      <c r="A167" s="48" t="s">
        <v>373</v>
      </c>
      <c r="B167" s="74">
        <v>1</v>
      </c>
      <c r="C167" s="50" t="s">
        <v>374</v>
      </c>
      <c r="D167" s="103" t="s">
        <v>375</v>
      </c>
      <c r="E167" s="105"/>
      <c r="F167" s="52"/>
      <c r="G167" s="53">
        <v>1040</v>
      </c>
      <c r="H167" s="51"/>
      <c r="I167" s="53"/>
      <c r="J167" s="53"/>
      <c r="K167" s="75"/>
      <c r="L167" s="51"/>
      <c r="M167" s="56"/>
      <c r="N167" s="57">
        <f t="shared" si="9"/>
        <v>0</v>
      </c>
      <c r="O167" s="58">
        <v>0</v>
      </c>
      <c r="P167" s="58">
        <f t="shared" si="10"/>
        <v>0</v>
      </c>
    </row>
    <row r="168" spans="1:16" ht="147" customHeight="1">
      <c r="A168" s="48" t="s">
        <v>376</v>
      </c>
      <c r="B168" s="74">
        <v>1</v>
      </c>
      <c r="C168" s="59" t="s">
        <v>377</v>
      </c>
      <c r="D168" s="50" t="s">
        <v>378</v>
      </c>
      <c r="E168" s="51"/>
      <c r="F168" s="52"/>
      <c r="G168" s="53">
        <v>1036</v>
      </c>
      <c r="H168" s="51">
        <v>635</v>
      </c>
      <c r="I168" s="53">
        <v>1075</v>
      </c>
      <c r="J168" s="53">
        <v>230</v>
      </c>
      <c r="K168" s="75">
        <v>0.55</v>
      </c>
      <c r="L168" s="51"/>
      <c r="M168" s="56"/>
      <c r="N168" s="57">
        <f t="shared" si="9"/>
        <v>0.55</v>
      </c>
      <c r="O168" s="58">
        <v>0</v>
      </c>
      <c r="P168" s="58">
        <f t="shared" si="10"/>
        <v>0</v>
      </c>
    </row>
    <row r="169" spans="1:16" ht="39.75" customHeight="1">
      <c r="A169" s="48" t="s">
        <v>379</v>
      </c>
      <c r="B169" s="74">
        <v>1</v>
      </c>
      <c r="C169" s="50" t="s">
        <v>380</v>
      </c>
      <c r="D169" s="50" t="s">
        <v>381</v>
      </c>
      <c r="E169" s="51"/>
      <c r="F169" s="52"/>
      <c r="G169" s="53">
        <v>550</v>
      </c>
      <c r="H169" s="51">
        <v>200</v>
      </c>
      <c r="I169" s="53"/>
      <c r="J169" s="53"/>
      <c r="K169" s="75"/>
      <c r="L169" s="51"/>
      <c r="M169" s="56"/>
      <c r="N169" s="57">
        <f t="shared" si="9"/>
        <v>0</v>
      </c>
      <c r="O169" s="58">
        <v>0</v>
      </c>
      <c r="P169" s="58">
        <f t="shared" si="10"/>
        <v>0</v>
      </c>
    </row>
    <row r="170" spans="1:16" ht="112.5" customHeight="1">
      <c r="A170" s="48" t="s">
        <v>382</v>
      </c>
      <c r="B170" s="74">
        <v>1</v>
      </c>
      <c r="C170" s="59" t="s">
        <v>383</v>
      </c>
      <c r="D170" s="50" t="s">
        <v>384</v>
      </c>
      <c r="E170" s="51"/>
      <c r="F170" s="52"/>
      <c r="G170" s="53">
        <v>990</v>
      </c>
      <c r="H170" s="51">
        <v>495</v>
      </c>
      <c r="I170" s="53">
        <v>900</v>
      </c>
      <c r="J170" s="53">
        <v>230</v>
      </c>
      <c r="K170" s="75">
        <v>1.5</v>
      </c>
      <c r="L170" s="51"/>
      <c r="M170" s="56"/>
      <c r="N170" s="57">
        <f t="shared" si="9"/>
        <v>1.5</v>
      </c>
      <c r="O170" s="58">
        <v>0</v>
      </c>
      <c r="P170" s="58">
        <f t="shared" si="10"/>
        <v>0</v>
      </c>
    </row>
    <row r="171" spans="1:16" ht="117.75">
      <c r="A171" s="48" t="s">
        <v>385</v>
      </c>
      <c r="B171" s="74">
        <v>1</v>
      </c>
      <c r="C171" s="59" t="s">
        <v>386</v>
      </c>
      <c r="D171" s="50" t="s">
        <v>387</v>
      </c>
      <c r="E171" s="51"/>
      <c r="F171" s="52"/>
      <c r="G171" s="53">
        <v>1420</v>
      </c>
      <c r="H171" s="51"/>
      <c r="I171" s="53"/>
      <c r="J171" s="53">
        <v>230</v>
      </c>
      <c r="K171" s="75">
        <v>4</v>
      </c>
      <c r="L171" s="51"/>
      <c r="M171" s="56"/>
      <c r="N171" s="57">
        <f t="shared" si="9"/>
        <v>4</v>
      </c>
      <c r="O171" s="58">
        <v>0</v>
      </c>
      <c r="P171" s="58">
        <f t="shared" si="10"/>
        <v>0</v>
      </c>
    </row>
    <row r="172" spans="1:16" ht="82.5" customHeight="1">
      <c r="A172" s="48" t="s">
        <v>388</v>
      </c>
      <c r="B172" s="74">
        <v>1</v>
      </c>
      <c r="C172" s="59" t="s">
        <v>389</v>
      </c>
      <c r="D172" s="50" t="s">
        <v>390</v>
      </c>
      <c r="E172" s="51"/>
      <c r="F172" s="52"/>
      <c r="G172" s="53">
        <v>1500</v>
      </c>
      <c r="H172" s="51">
        <v>300</v>
      </c>
      <c r="I172" s="53">
        <v>450</v>
      </c>
      <c r="J172" s="53">
        <v>230</v>
      </c>
      <c r="K172" s="75">
        <v>0.1</v>
      </c>
      <c r="L172" s="51"/>
      <c r="M172" s="56"/>
      <c r="N172" s="57">
        <f t="shared" si="9"/>
        <v>0.1</v>
      </c>
      <c r="O172" s="58">
        <v>0</v>
      </c>
      <c r="P172" s="58">
        <f t="shared" si="10"/>
        <v>0</v>
      </c>
    </row>
    <row r="173" spans="1:16" ht="162" customHeight="1">
      <c r="A173" s="48" t="s">
        <v>391</v>
      </c>
      <c r="B173" s="74">
        <v>1</v>
      </c>
      <c r="C173" s="59" t="s">
        <v>190</v>
      </c>
      <c r="D173" s="50" t="s">
        <v>191</v>
      </c>
      <c r="E173" s="51"/>
      <c r="F173" s="52"/>
      <c r="G173" s="53">
        <v>950</v>
      </c>
      <c r="H173" s="48">
        <v>700</v>
      </c>
      <c r="I173" s="138">
        <v>935</v>
      </c>
      <c r="J173" s="53">
        <v>230</v>
      </c>
      <c r="K173" s="75">
        <v>0.45</v>
      </c>
      <c r="L173" s="51"/>
      <c r="M173" s="56"/>
      <c r="N173" s="57">
        <f t="shared" si="9"/>
        <v>0.45</v>
      </c>
      <c r="O173" s="58">
        <v>0</v>
      </c>
      <c r="P173" s="58">
        <f t="shared" si="10"/>
        <v>0</v>
      </c>
    </row>
    <row r="174" spans="1:16" ht="81" customHeight="1">
      <c r="A174" s="48" t="s">
        <v>392</v>
      </c>
      <c r="B174" s="74">
        <v>1</v>
      </c>
      <c r="C174" s="59" t="s">
        <v>389</v>
      </c>
      <c r="D174" s="50" t="s">
        <v>390</v>
      </c>
      <c r="E174" s="51"/>
      <c r="F174" s="52"/>
      <c r="G174" s="53">
        <v>1030</v>
      </c>
      <c r="H174" s="51">
        <v>300</v>
      </c>
      <c r="I174" s="53">
        <v>450</v>
      </c>
      <c r="J174" s="53">
        <v>230</v>
      </c>
      <c r="K174" s="75">
        <v>0.1</v>
      </c>
      <c r="L174" s="51"/>
      <c r="M174" s="56"/>
      <c r="N174" s="57">
        <f t="shared" si="9"/>
        <v>0.1</v>
      </c>
      <c r="O174" s="58">
        <v>0</v>
      </c>
      <c r="P174" s="58">
        <f t="shared" si="10"/>
        <v>0</v>
      </c>
    </row>
    <row r="175" spans="1:16" ht="59.25">
      <c r="A175" s="48" t="s">
        <v>393</v>
      </c>
      <c r="B175" s="74">
        <v>1</v>
      </c>
      <c r="C175" s="50" t="s">
        <v>394</v>
      </c>
      <c r="D175" s="103" t="s">
        <v>395</v>
      </c>
      <c r="E175" s="105"/>
      <c r="F175" s="52"/>
      <c r="G175" s="53">
        <v>680</v>
      </c>
      <c r="H175" s="51"/>
      <c r="I175" s="53"/>
      <c r="J175" s="53"/>
      <c r="K175" s="75"/>
      <c r="L175" s="51"/>
      <c r="M175" s="56"/>
      <c r="N175" s="57">
        <f t="shared" si="9"/>
        <v>0</v>
      </c>
      <c r="O175" s="157">
        <v>0</v>
      </c>
      <c r="P175" s="157">
        <f t="shared" si="10"/>
        <v>0</v>
      </c>
    </row>
    <row r="176" spans="1:16" ht="216" customHeight="1">
      <c r="A176" s="89" t="s">
        <v>396</v>
      </c>
      <c r="B176" s="90">
        <v>1</v>
      </c>
      <c r="C176" s="91" t="s">
        <v>140</v>
      </c>
      <c r="D176" s="91" t="s">
        <v>397</v>
      </c>
      <c r="E176" s="93"/>
      <c r="F176" s="94"/>
      <c r="G176" s="95">
        <v>400</v>
      </c>
      <c r="H176" s="93">
        <v>700</v>
      </c>
      <c r="I176" s="95">
        <v>900</v>
      </c>
      <c r="J176" s="95"/>
      <c r="K176" s="115"/>
      <c r="L176" s="93" t="s">
        <v>26</v>
      </c>
      <c r="M176" s="98" t="s">
        <v>27</v>
      </c>
      <c r="N176" s="99">
        <f t="shared" si="9"/>
        <v>0</v>
      </c>
      <c r="O176" s="159">
        <v>0</v>
      </c>
      <c r="P176" s="159">
        <f t="shared" si="10"/>
        <v>0</v>
      </c>
    </row>
    <row r="177" spans="1:16" ht="183" customHeight="1">
      <c r="A177" s="101"/>
      <c r="B177" s="102"/>
      <c r="C177" s="103"/>
      <c r="D177" s="103" t="s">
        <v>398</v>
      </c>
      <c r="E177" s="105"/>
      <c r="F177" s="106"/>
      <c r="G177" s="107"/>
      <c r="H177" s="105"/>
      <c r="I177" s="107"/>
      <c r="J177" s="107"/>
      <c r="K177" s="116"/>
      <c r="L177" s="105"/>
      <c r="M177" s="110"/>
      <c r="N177" s="111"/>
      <c r="O177" s="160"/>
      <c r="P177" s="160"/>
    </row>
    <row r="178" spans="1:16" ht="20.25">
      <c r="A178" s="48" t="s">
        <v>399</v>
      </c>
      <c r="B178" s="74">
        <v>1</v>
      </c>
      <c r="C178" s="59" t="s">
        <v>100</v>
      </c>
      <c r="D178" s="50" t="s">
        <v>101</v>
      </c>
      <c r="E178" s="51"/>
      <c r="F178" s="52"/>
      <c r="G178" s="53"/>
      <c r="H178" s="51"/>
      <c r="I178" s="53"/>
      <c r="J178" s="53"/>
      <c r="K178" s="75"/>
      <c r="L178" s="51"/>
      <c r="M178" s="56"/>
      <c r="N178" s="57">
        <f t="shared" si="9"/>
        <v>0</v>
      </c>
      <c r="O178" s="157">
        <v>0</v>
      </c>
      <c r="P178" s="157">
        <f aca="true" t="shared" si="11" ref="P178:P184">B178*O178</f>
        <v>0</v>
      </c>
    </row>
    <row r="179" spans="1:16" ht="150" customHeight="1">
      <c r="A179" s="48" t="s">
        <v>400</v>
      </c>
      <c r="B179" s="74">
        <v>1</v>
      </c>
      <c r="C179" s="50" t="s">
        <v>401</v>
      </c>
      <c r="D179" s="50" t="s">
        <v>402</v>
      </c>
      <c r="E179" s="51"/>
      <c r="F179" s="52"/>
      <c r="G179" s="53">
        <v>2000</v>
      </c>
      <c r="H179" s="51">
        <v>700</v>
      </c>
      <c r="I179" s="53">
        <v>900</v>
      </c>
      <c r="J179" s="53"/>
      <c r="K179" s="75"/>
      <c r="L179" s="51"/>
      <c r="M179" s="56"/>
      <c r="N179" s="57">
        <f t="shared" si="9"/>
        <v>0</v>
      </c>
      <c r="O179" s="157">
        <v>0</v>
      </c>
      <c r="P179" s="157">
        <f t="shared" si="11"/>
        <v>0</v>
      </c>
    </row>
    <row r="180" spans="1:16" ht="161.25" customHeight="1">
      <c r="A180" s="48" t="s">
        <v>403</v>
      </c>
      <c r="B180" s="74">
        <v>1</v>
      </c>
      <c r="C180" s="59" t="s">
        <v>153</v>
      </c>
      <c r="D180" s="50" t="s">
        <v>154</v>
      </c>
      <c r="E180" s="51"/>
      <c r="F180" s="52"/>
      <c r="G180" s="53">
        <v>1462</v>
      </c>
      <c r="H180" s="51">
        <v>510</v>
      </c>
      <c r="I180" s="53">
        <v>847</v>
      </c>
      <c r="J180" s="53">
        <v>230</v>
      </c>
      <c r="K180" s="75">
        <v>0.45</v>
      </c>
      <c r="L180" s="51"/>
      <c r="M180" s="56"/>
      <c r="N180" s="57">
        <f t="shared" si="9"/>
        <v>0.45</v>
      </c>
      <c r="O180" s="157">
        <v>0</v>
      </c>
      <c r="P180" s="157">
        <f t="shared" si="11"/>
        <v>0</v>
      </c>
    </row>
    <row r="181" spans="1:16" ht="64.5" customHeight="1">
      <c r="A181" s="48" t="s">
        <v>404</v>
      </c>
      <c r="B181" s="74">
        <v>2</v>
      </c>
      <c r="C181" s="50" t="s">
        <v>275</v>
      </c>
      <c r="D181" s="50" t="s">
        <v>276</v>
      </c>
      <c r="E181" s="51"/>
      <c r="F181" s="52"/>
      <c r="G181" s="53">
        <v>1200</v>
      </c>
      <c r="H181" s="51">
        <v>300</v>
      </c>
      <c r="I181" s="53">
        <v>200</v>
      </c>
      <c r="J181" s="53"/>
      <c r="K181" s="75"/>
      <c r="L181" s="51"/>
      <c r="M181" s="56"/>
      <c r="N181" s="57">
        <f t="shared" si="9"/>
        <v>0</v>
      </c>
      <c r="O181" s="157">
        <v>0</v>
      </c>
      <c r="P181" s="157">
        <f t="shared" si="11"/>
        <v>0</v>
      </c>
    </row>
    <row r="182" spans="1:16" ht="88.5">
      <c r="A182" s="48" t="s">
        <v>405</v>
      </c>
      <c r="B182" s="74">
        <v>1</v>
      </c>
      <c r="C182" s="59" t="s">
        <v>265</v>
      </c>
      <c r="D182" s="50" t="s">
        <v>266</v>
      </c>
      <c r="E182" s="51"/>
      <c r="F182" s="52"/>
      <c r="G182" s="53">
        <v>760</v>
      </c>
      <c r="H182" s="51">
        <v>580</v>
      </c>
      <c r="I182" s="53">
        <v>460</v>
      </c>
      <c r="J182" s="53">
        <v>230</v>
      </c>
      <c r="K182" s="75">
        <v>3.5</v>
      </c>
      <c r="L182" s="51" t="s">
        <v>59</v>
      </c>
      <c r="M182" s="56" t="s">
        <v>27</v>
      </c>
      <c r="N182" s="57">
        <f t="shared" si="9"/>
        <v>3.5</v>
      </c>
      <c r="O182" s="157">
        <v>0</v>
      </c>
      <c r="P182" s="157">
        <f t="shared" si="11"/>
        <v>0</v>
      </c>
    </row>
    <row r="183" spans="1:16" ht="93" customHeight="1">
      <c r="A183" s="48" t="s">
        <v>406</v>
      </c>
      <c r="B183" s="74">
        <v>1</v>
      </c>
      <c r="C183" s="59" t="s">
        <v>268</v>
      </c>
      <c r="D183" s="50" t="s">
        <v>269</v>
      </c>
      <c r="E183" s="51"/>
      <c r="F183" s="52"/>
      <c r="G183" s="53">
        <v>220</v>
      </c>
      <c r="H183" s="51">
        <v>410</v>
      </c>
      <c r="I183" s="53">
        <v>620</v>
      </c>
      <c r="J183" s="53">
        <v>230</v>
      </c>
      <c r="K183" s="75">
        <v>0.36</v>
      </c>
      <c r="L183" s="51"/>
      <c r="M183" s="56"/>
      <c r="N183" s="57">
        <f t="shared" si="9"/>
        <v>0.36</v>
      </c>
      <c r="O183" s="157">
        <v>0</v>
      </c>
      <c r="P183" s="157">
        <f t="shared" si="11"/>
        <v>0</v>
      </c>
    </row>
    <row r="184" spans="1:16" ht="30.75" customHeight="1">
      <c r="A184" s="48" t="s">
        <v>407</v>
      </c>
      <c r="B184" s="74">
        <v>1</v>
      </c>
      <c r="C184" s="148" t="s">
        <v>271</v>
      </c>
      <c r="D184" s="50" t="s">
        <v>272</v>
      </c>
      <c r="E184" s="51"/>
      <c r="F184" s="52"/>
      <c r="G184" s="96" t="s">
        <v>273</v>
      </c>
      <c r="H184" s="96"/>
      <c r="I184" s="96">
        <v>415</v>
      </c>
      <c r="J184" s="53"/>
      <c r="K184" s="75"/>
      <c r="L184" s="51" t="s">
        <v>52</v>
      </c>
      <c r="M184" s="56" t="s">
        <v>27</v>
      </c>
      <c r="N184" s="57">
        <f t="shared" si="9"/>
        <v>0</v>
      </c>
      <c r="O184" s="157">
        <v>0</v>
      </c>
      <c r="P184" s="157">
        <f t="shared" si="11"/>
        <v>0</v>
      </c>
    </row>
    <row r="185" spans="1:16" ht="12.75">
      <c r="A185" s="78"/>
      <c r="B185" s="79"/>
      <c r="C185" s="80" t="s">
        <v>408</v>
      </c>
      <c r="D185" s="80"/>
      <c r="E185" s="81"/>
      <c r="F185" s="82"/>
      <c r="G185" s="83"/>
      <c r="H185" s="81"/>
      <c r="I185" s="83"/>
      <c r="J185" s="161"/>
      <c r="K185" s="161"/>
      <c r="L185" s="81"/>
      <c r="M185" s="155"/>
      <c r="N185" s="87"/>
      <c r="O185" s="88"/>
      <c r="P185" s="88"/>
    </row>
    <row r="186" spans="1:16" ht="49.5">
      <c r="A186" s="48" t="s">
        <v>409</v>
      </c>
      <c r="B186" s="74">
        <v>1</v>
      </c>
      <c r="C186" s="59" t="s">
        <v>410</v>
      </c>
      <c r="D186" s="50" t="s">
        <v>411</v>
      </c>
      <c r="E186" s="51"/>
      <c r="F186" s="52"/>
      <c r="G186" s="53">
        <v>670</v>
      </c>
      <c r="H186" s="51">
        <v>630</v>
      </c>
      <c r="I186" s="53">
        <v>1160</v>
      </c>
      <c r="J186" s="53">
        <v>400</v>
      </c>
      <c r="K186" s="75">
        <v>0.75</v>
      </c>
      <c r="L186" s="51"/>
      <c r="M186" s="56"/>
      <c r="N186" s="57">
        <f t="shared" si="9"/>
        <v>0.75</v>
      </c>
      <c r="O186" s="157">
        <v>0</v>
      </c>
      <c r="P186" s="157">
        <f aca="true" t="shared" si="12" ref="P186:P191">B186*O186</f>
        <v>0</v>
      </c>
    </row>
    <row r="187" spans="1:16" ht="82.5" customHeight="1">
      <c r="A187" s="48" t="s">
        <v>412</v>
      </c>
      <c r="B187" s="49">
        <v>1</v>
      </c>
      <c r="C187" s="59" t="s">
        <v>413</v>
      </c>
      <c r="D187" s="50" t="s">
        <v>414</v>
      </c>
      <c r="E187" s="51"/>
      <c r="F187" s="52"/>
      <c r="G187" s="51">
        <v>1010</v>
      </c>
      <c r="H187" s="54">
        <v>960</v>
      </c>
      <c r="I187" s="54">
        <v>740</v>
      </c>
      <c r="J187" s="54">
        <v>400</v>
      </c>
      <c r="K187" s="137">
        <v>9.6</v>
      </c>
      <c r="L187" s="51" t="s">
        <v>415</v>
      </c>
      <c r="M187" s="56" t="s">
        <v>27</v>
      </c>
      <c r="N187" s="57">
        <f t="shared" si="9"/>
        <v>9.6</v>
      </c>
      <c r="O187" s="157">
        <v>0</v>
      </c>
      <c r="P187" s="157">
        <f t="shared" si="12"/>
        <v>0</v>
      </c>
    </row>
    <row r="188" spans="1:16" ht="12.75">
      <c r="A188" s="48" t="s">
        <v>416</v>
      </c>
      <c r="B188" s="74">
        <v>1</v>
      </c>
      <c r="C188" s="50" t="s">
        <v>417</v>
      </c>
      <c r="D188" s="50" t="s">
        <v>418</v>
      </c>
      <c r="E188" s="51"/>
      <c r="F188" s="52"/>
      <c r="G188" s="53">
        <v>1010</v>
      </c>
      <c r="H188" s="51">
        <v>850</v>
      </c>
      <c r="I188" s="53">
        <v>910</v>
      </c>
      <c r="J188" s="53"/>
      <c r="K188" s="75"/>
      <c r="L188" s="53"/>
      <c r="M188" s="56"/>
      <c r="N188" s="57">
        <f t="shared" si="9"/>
        <v>0</v>
      </c>
      <c r="O188" s="157">
        <v>0</v>
      </c>
      <c r="P188" s="157">
        <f t="shared" si="12"/>
        <v>0</v>
      </c>
    </row>
    <row r="189" spans="1:16" ht="183" customHeight="1">
      <c r="A189" s="48" t="s">
        <v>419</v>
      </c>
      <c r="B189" s="74">
        <v>1</v>
      </c>
      <c r="C189" s="59" t="s">
        <v>420</v>
      </c>
      <c r="D189" s="50" t="s">
        <v>421</v>
      </c>
      <c r="E189" s="51"/>
      <c r="F189" s="52"/>
      <c r="G189" s="53">
        <v>1200</v>
      </c>
      <c r="H189" s="51">
        <v>1200</v>
      </c>
      <c r="I189" s="53">
        <v>400</v>
      </c>
      <c r="J189" s="53"/>
      <c r="K189" s="75"/>
      <c r="L189" s="51"/>
      <c r="M189" s="56"/>
      <c r="N189" s="57">
        <f t="shared" si="9"/>
        <v>0</v>
      </c>
      <c r="O189" s="157">
        <v>0</v>
      </c>
      <c r="P189" s="157">
        <f t="shared" si="12"/>
        <v>0</v>
      </c>
    </row>
    <row r="190" spans="1:16" ht="39.75">
      <c r="A190" s="48" t="s">
        <v>422</v>
      </c>
      <c r="B190" s="74">
        <v>1</v>
      </c>
      <c r="C190" s="50" t="s">
        <v>275</v>
      </c>
      <c r="D190" s="50" t="s">
        <v>276</v>
      </c>
      <c r="E190" s="51"/>
      <c r="F190" s="52"/>
      <c r="G190" s="53">
        <v>1600</v>
      </c>
      <c r="H190" s="51">
        <v>300</v>
      </c>
      <c r="I190" s="53">
        <v>200</v>
      </c>
      <c r="J190" s="53"/>
      <c r="K190" s="75"/>
      <c r="L190" s="51"/>
      <c r="M190" s="56"/>
      <c r="N190" s="57">
        <f t="shared" si="9"/>
        <v>0</v>
      </c>
      <c r="O190" s="157">
        <v>0</v>
      </c>
      <c r="P190" s="157">
        <f t="shared" si="12"/>
        <v>0</v>
      </c>
    </row>
    <row r="191" spans="1:16" ht="209.25" customHeight="1">
      <c r="A191" s="89" t="s">
        <v>423</v>
      </c>
      <c r="B191" s="90">
        <v>1</v>
      </c>
      <c r="C191" s="91" t="s">
        <v>424</v>
      </c>
      <c r="D191" s="91" t="s">
        <v>146</v>
      </c>
      <c r="E191" s="93"/>
      <c r="F191" s="94"/>
      <c r="G191" s="95">
        <v>1200</v>
      </c>
      <c r="H191" s="93">
        <v>600</v>
      </c>
      <c r="I191" s="95">
        <v>900</v>
      </c>
      <c r="J191" s="95"/>
      <c r="K191" s="115"/>
      <c r="L191" s="93" t="s">
        <v>26</v>
      </c>
      <c r="M191" s="98" t="s">
        <v>27</v>
      </c>
      <c r="N191" s="99">
        <f t="shared" si="9"/>
        <v>0</v>
      </c>
      <c r="O191" s="159">
        <v>0</v>
      </c>
      <c r="P191" s="159">
        <f t="shared" si="12"/>
        <v>0</v>
      </c>
    </row>
    <row r="192" spans="1:16" ht="201.75" customHeight="1">
      <c r="A192" s="101"/>
      <c r="B192" s="102"/>
      <c r="C192" s="103"/>
      <c r="D192" s="103" t="s">
        <v>425</v>
      </c>
      <c r="E192" s="105"/>
      <c r="F192" s="106"/>
      <c r="G192" s="107"/>
      <c r="H192" s="105"/>
      <c r="I192" s="107"/>
      <c r="J192" s="107"/>
      <c r="K192" s="116"/>
      <c r="L192" s="105"/>
      <c r="M192" s="110"/>
      <c r="N192" s="111"/>
      <c r="O192" s="160"/>
      <c r="P192" s="160"/>
    </row>
    <row r="193" spans="1:16" ht="35.25" customHeight="1">
      <c r="A193" s="48" t="s">
        <v>426</v>
      </c>
      <c r="B193" s="74">
        <v>1</v>
      </c>
      <c r="C193" s="59" t="s">
        <v>100</v>
      </c>
      <c r="D193" s="50" t="s">
        <v>101</v>
      </c>
      <c r="E193" s="51"/>
      <c r="F193" s="52"/>
      <c r="G193" s="53"/>
      <c r="H193" s="51"/>
      <c r="I193" s="53"/>
      <c r="J193" s="53"/>
      <c r="K193" s="75"/>
      <c r="L193" s="51"/>
      <c r="M193" s="56"/>
      <c r="N193" s="57">
        <f t="shared" si="9"/>
        <v>0</v>
      </c>
      <c r="O193" s="157">
        <v>0</v>
      </c>
      <c r="P193" s="157">
        <f>B193*O193</f>
        <v>0</v>
      </c>
    </row>
    <row r="194" spans="1:16" ht="211.5" customHeight="1">
      <c r="A194" s="89" t="s">
        <v>427</v>
      </c>
      <c r="B194" s="90">
        <v>1</v>
      </c>
      <c r="C194" s="91" t="s">
        <v>140</v>
      </c>
      <c r="D194" s="91" t="s">
        <v>428</v>
      </c>
      <c r="E194" s="93"/>
      <c r="F194" s="94"/>
      <c r="G194" s="95">
        <v>400</v>
      </c>
      <c r="H194" s="93">
        <v>600</v>
      </c>
      <c r="I194" s="95">
        <v>900</v>
      </c>
      <c r="J194" s="95"/>
      <c r="K194" s="115"/>
      <c r="L194" s="93" t="s">
        <v>26</v>
      </c>
      <c r="M194" s="98" t="s">
        <v>27</v>
      </c>
      <c r="N194" s="99">
        <f t="shared" si="9"/>
        <v>0</v>
      </c>
      <c r="O194" s="159">
        <v>0</v>
      </c>
      <c r="P194" s="159">
        <f>B194*O194</f>
        <v>0</v>
      </c>
    </row>
    <row r="195" spans="1:16" ht="179.25" customHeight="1">
      <c r="A195" s="101"/>
      <c r="B195" s="102"/>
      <c r="C195" s="103"/>
      <c r="D195" s="103" t="s">
        <v>398</v>
      </c>
      <c r="E195" s="105"/>
      <c r="F195" s="106"/>
      <c r="G195" s="107"/>
      <c r="H195" s="105"/>
      <c r="I195" s="107"/>
      <c r="J195" s="107"/>
      <c r="K195" s="162"/>
      <c r="L195" s="105"/>
      <c r="M195" s="110"/>
      <c r="N195" s="111"/>
      <c r="O195" s="160"/>
      <c r="P195" s="160"/>
    </row>
    <row r="196" spans="1:16" ht="27.75" customHeight="1">
      <c r="A196" s="48" t="s">
        <v>429</v>
      </c>
      <c r="B196" s="74">
        <v>1</v>
      </c>
      <c r="C196" s="59" t="s">
        <v>100</v>
      </c>
      <c r="D196" s="50" t="s">
        <v>101</v>
      </c>
      <c r="E196" s="51"/>
      <c r="F196" s="52"/>
      <c r="G196" s="53"/>
      <c r="H196" s="51"/>
      <c r="I196" s="53"/>
      <c r="J196" s="53"/>
      <c r="K196" s="163"/>
      <c r="L196" s="51"/>
      <c r="M196" s="56"/>
      <c r="N196" s="57">
        <f t="shared" si="9"/>
        <v>0</v>
      </c>
      <c r="O196" s="157">
        <v>0</v>
      </c>
      <c r="P196" s="157">
        <f aca="true" t="shared" si="13" ref="P196:P205">B196*O196</f>
        <v>0</v>
      </c>
    </row>
    <row r="197" spans="1:16" ht="20.25">
      <c r="A197" s="48" t="s">
        <v>430</v>
      </c>
      <c r="B197" s="49">
        <v>1</v>
      </c>
      <c r="C197" s="50" t="s">
        <v>431</v>
      </c>
      <c r="D197" s="50" t="s">
        <v>432</v>
      </c>
      <c r="E197" s="54"/>
      <c r="F197" s="52"/>
      <c r="G197" s="51" t="s">
        <v>433</v>
      </c>
      <c r="H197" s="54"/>
      <c r="I197" s="54"/>
      <c r="J197" s="53"/>
      <c r="K197" s="163"/>
      <c r="L197" s="51"/>
      <c r="M197" s="56" t="s">
        <v>27</v>
      </c>
      <c r="N197" s="57">
        <f t="shared" si="9"/>
        <v>0</v>
      </c>
      <c r="O197" s="157">
        <v>0</v>
      </c>
      <c r="P197" s="157">
        <f t="shared" si="13"/>
        <v>0</v>
      </c>
    </row>
    <row r="198" spans="1:16" ht="49.5">
      <c r="A198" s="48" t="s">
        <v>434</v>
      </c>
      <c r="B198" s="49">
        <v>1</v>
      </c>
      <c r="C198" s="50" t="s">
        <v>193</v>
      </c>
      <c r="D198" s="50" t="s">
        <v>194</v>
      </c>
      <c r="E198" s="54"/>
      <c r="F198" s="52"/>
      <c r="G198" s="51">
        <v>8610</v>
      </c>
      <c r="H198" s="54"/>
      <c r="I198" s="54">
        <v>550</v>
      </c>
      <c r="J198" s="53"/>
      <c r="K198" s="163"/>
      <c r="L198" s="51"/>
      <c r="M198" s="56"/>
      <c r="N198" s="57">
        <f t="shared" si="9"/>
        <v>0</v>
      </c>
      <c r="O198" s="157">
        <v>0</v>
      </c>
      <c r="P198" s="157">
        <f t="shared" si="13"/>
        <v>0</v>
      </c>
    </row>
    <row r="199" spans="1:16" ht="183" customHeight="1">
      <c r="A199" s="48" t="s">
        <v>435</v>
      </c>
      <c r="B199" s="102">
        <v>1</v>
      </c>
      <c r="C199" s="103" t="s">
        <v>436</v>
      </c>
      <c r="D199" s="103" t="s">
        <v>437</v>
      </c>
      <c r="E199" s="105"/>
      <c r="F199" s="52"/>
      <c r="G199" s="107" t="s">
        <v>438</v>
      </c>
      <c r="H199" s="105"/>
      <c r="I199" s="107"/>
      <c r="J199" s="53"/>
      <c r="K199" s="75"/>
      <c r="L199" s="51"/>
      <c r="M199" s="56"/>
      <c r="N199" s="57">
        <f t="shared" si="9"/>
        <v>0</v>
      </c>
      <c r="O199" s="157">
        <v>0</v>
      </c>
      <c r="P199" s="157">
        <f t="shared" si="13"/>
        <v>0</v>
      </c>
    </row>
    <row r="200" spans="1:16" ht="59.25">
      <c r="A200" s="48" t="s">
        <v>439</v>
      </c>
      <c r="B200" s="74">
        <v>1</v>
      </c>
      <c r="C200" s="50" t="s">
        <v>394</v>
      </c>
      <c r="D200" s="50" t="s">
        <v>395</v>
      </c>
      <c r="E200" s="51"/>
      <c r="F200" s="52"/>
      <c r="G200" s="53" t="s">
        <v>440</v>
      </c>
      <c r="H200" s="51"/>
      <c r="I200" s="53"/>
      <c r="J200" s="53"/>
      <c r="K200" s="75"/>
      <c r="L200" s="51"/>
      <c r="M200" s="56"/>
      <c r="N200" s="49"/>
      <c r="O200" s="157">
        <v>0</v>
      </c>
      <c r="P200" s="157">
        <f t="shared" si="13"/>
        <v>0</v>
      </c>
    </row>
    <row r="201" spans="1:16" ht="216" customHeight="1">
      <c r="A201" s="48" t="s">
        <v>441</v>
      </c>
      <c r="B201" s="74">
        <v>1</v>
      </c>
      <c r="C201" s="50" t="s">
        <v>442</v>
      </c>
      <c r="D201" s="50" t="s">
        <v>197</v>
      </c>
      <c r="E201" s="51"/>
      <c r="F201" s="52"/>
      <c r="G201" s="53" t="s">
        <v>443</v>
      </c>
      <c r="H201" s="51"/>
      <c r="I201" s="53"/>
      <c r="J201" s="53"/>
      <c r="K201" s="75"/>
      <c r="L201" s="51"/>
      <c r="M201" s="56"/>
      <c r="N201" s="49"/>
      <c r="O201" s="157">
        <v>0</v>
      </c>
      <c r="P201" s="157">
        <f t="shared" si="13"/>
        <v>0</v>
      </c>
    </row>
    <row r="202" spans="1:16" ht="178.5" customHeight="1">
      <c r="A202" s="48" t="s">
        <v>444</v>
      </c>
      <c r="B202" s="74">
        <v>1</v>
      </c>
      <c r="C202" s="59" t="s">
        <v>445</v>
      </c>
      <c r="D202" s="50" t="s">
        <v>446</v>
      </c>
      <c r="E202" s="51"/>
      <c r="F202" s="52"/>
      <c r="G202" s="53">
        <v>1840</v>
      </c>
      <c r="H202" s="51"/>
      <c r="I202" s="53"/>
      <c r="J202" s="53">
        <v>230</v>
      </c>
      <c r="K202" s="75">
        <v>0.65</v>
      </c>
      <c r="L202" s="51"/>
      <c r="M202" s="56"/>
      <c r="N202" s="49"/>
      <c r="O202" s="157">
        <v>0</v>
      </c>
      <c r="P202" s="157">
        <f t="shared" si="13"/>
        <v>0</v>
      </c>
    </row>
    <row r="203" spans="1:16" ht="157.5" customHeight="1">
      <c r="A203" s="48" t="s">
        <v>447</v>
      </c>
      <c r="B203" s="90">
        <v>1</v>
      </c>
      <c r="C203" s="164" t="s">
        <v>448</v>
      </c>
      <c r="D203" s="91" t="s">
        <v>449</v>
      </c>
      <c r="E203" s="51"/>
      <c r="F203" s="52"/>
      <c r="G203" s="95">
        <v>1460</v>
      </c>
      <c r="H203" s="93"/>
      <c r="I203" s="95"/>
      <c r="J203" s="95">
        <v>230</v>
      </c>
      <c r="K203" s="115">
        <v>0.45</v>
      </c>
      <c r="L203" s="93"/>
      <c r="M203" s="56"/>
      <c r="N203" s="57">
        <f t="shared" si="9"/>
        <v>0.45</v>
      </c>
      <c r="O203" s="157">
        <v>0</v>
      </c>
      <c r="P203" s="157">
        <f t="shared" si="13"/>
        <v>0</v>
      </c>
    </row>
    <row r="204" spans="1:16" ht="12.75">
      <c r="A204" s="48" t="s">
        <v>450</v>
      </c>
      <c r="B204" s="49">
        <v>1</v>
      </c>
      <c r="C204" s="50" t="s">
        <v>186</v>
      </c>
      <c r="D204" s="50" t="s">
        <v>187</v>
      </c>
      <c r="E204" s="54"/>
      <c r="F204" s="52"/>
      <c r="G204" s="51">
        <v>1000</v>
      </c>
      <c r="H204" s="54">
        <v>600</v>
      </c>
      <c r="I204" s="54" t="s">
        <v>188</v>
      </c>
      <c r="J204" s="54"/>
      <c r="K204" s="137"/>
      <c r="L204" s="54"/>
      <c r="M204" s="56" t="s">
        <v>27</v>
      </c>
      <c r="N204" s="57">
        <f t="shared" si="9"/>
        <v>0</v>
      </c>
      <c r="O204" s="157">
        <v>0</v>
      </c>
      <c r="P204" s="157">
        <f t="shared" si="13"/>
        <v>0</v>
      </c>
    </row>
    <row r="205" spans="1:16" ht="82.5" customHeight="1">
      <c r="A205" s="48" t="s">
        <v>451</v>
      </c>
      <c r="B205" s="49">
        <v>1</v>
      </c>
      <c r="C205" s="59" t="s">
        <v>452</v>
      </c>
      <c r="D205" s="50" t="s">
        <v>453</v>
      </c>
      <c r="E205" s="54"/>
      <c r="F205" s="52"/>
      <c r="G205" s="51">
        <v>1500</v>
      </c>
      <c r="H205" s="54"/>
      <c r="I205" s="54"/>
      <c r="J205" s="54">
        <v>230</v>
      </c>
      <c r="K205" s="137">
        <v>1.4</v>
      </c>
      <c r="L205" s="51"/>
      <c r="M205" s="56"/>
      <c r="N205" s="57">
        <f t="shared" si="9"/>
        <v>1.4</v>
      </c>
      <c r="O205" s="157">
        <v>0</v>
      </c>
      <c r="P205" s="157">
        <f t="shared" si="13"/>
        <v>0</v>
      </c>
    </row>
    <row r="206" spans="1:16" ht="49.5">
      <c r="A206" s="48" t="s">
        <v>454</v>
      </c>
      <c r="B206" s="165">
        <v>3</v>
      </c>
      <c r="C206" s="166" t="s">
        <v>455</v>
      </c>
      <c r="D206" s="167" t="s">
        <v>456</v>
      </c>
      <c r="E206" s="114"/>
      <c r="F206" s="52"/>
      <c r="G206" s="168">
        <v>510</v>
      </c>
      <c r="H206" s="169">
        <v>560</v>
      </c>
      <c r="I206" s="169">
        <v>750</v>
      </c>
      <c r="J206" s="169">
        <v>230</v>
      </c>
      <c r="K206" s="170">
        <v>1.25</v>
      </c>
      <c r="L206" s="51"/>
      <c r="M206" s="56"/>
      <c r="N206" s="57">
        <f t="shared" si="9"/>
        <v>3.75</v>
      </c>
      <c r="O206" s="157">
        <v>0</v>
      </c>
      <c r="P206" s="157">
        <f aca="true" t="shared" si="14" ref="P206:P211">B206*O206</f>
        <v>0</v>
      </c>
    </row>
    <row r="207" spans="1:16" ht="20.25">
      <c r="A207" s="48" t="s">
        <v>457</v>
      </c>
      <c r="B207" s="74">
        <v>3</v>
      </c>
      <c r="C207" s="59" t="s">
        <v>458</v>
      </c>
      <c r="D207" s="50" t="s">
        <v>459</v>
      </c>
      <c r="E207" s="51"/>
      <c r="F207" s="52"/>
      <c r="G207" s="53" t="s">
        <v>460</v>
      </c>
      <c r="H207" s="51"/>
      <c r="I207" s="53">
        <v>370</v>
      </c>
      <c r="J207" s="53">
        <v>230</v>
      </c>
      <c r="K207" s="75">
        <v>0.45</v>
      </c>
      <c r="L207" s="51"/>
      <c r="M207" s="56"/>
      <c r="N207" s="57">
        <f t="shared" si="9"/>
        <v>1.35</v>
      </c>
      <c r="O207" s="157">
        <v>0</v>
      </c>
      <c r="P207" s="157">
        <f t="shared" si="14"/>
        <v>0</v>
      </c>
    </row>
    <row r="208" spans="1:16" ht="30">
      <c r="A208" s="89" t="s">
        <v>461</v>
      </c>
      <c r="B208" s="74">
        <v>1</v>
      </c>
      <c r="C208" s="50" t="s">
        <v>199</v>
      </c>
      <c r="D208" s="50" t="s">
        <v>200</v>
      </c>
      <c r="E208" s="51"/>
      <c r="F208" s="52"/>
      <c r="G208" s="51" t="s">
        <v>462</v>
      </c>
      <c r="H208" s="51">
        <v>300</v>
      </c>
      <c r="I208" s="171"/>
      <c r="J208" s="171"/>
      <c r="K208" s="171"/>
      <c r="L208" s="51"/>
      <c r="M208" s="56"/>
      <c r="N208" s="57">
        <f t="shared" si="9"/>
        <v>0</v>
      </c>
      <c r="O208" s="157">
        <v>0</v>
      </c>
      <c r="P208" s="157">
        <f t="shared" si="14"/>
        <v>0</v>
      </c>
    </row>
    <row r="209" spans="1:16" ht="59.25">
      <c r="A209" s="48" t="s">
        <v>463</v>
      </c>
      <c r="B209" s="74">
        <v>2</v>
      </c>
      <c r="C209" s="59" t="s">
        <v>464</v>
      </c>
      <c r="D209" s="50" t="s">
        <v>465</v>
      </c>
      <c r="E209" s="51"/>
      <c r="F209" s="52"/>
      <c r="G209" s="51">
        <v>840</v>
      </c>
      <c r="H209" s="51">
        <v>750</v>
      </c>
      <c r="I209" s="51">
        <v>1700</v>
      </c>
      <c r="J209" s="171"/>
      <c r="K209" s="171"/>
      <c r="L209" s="51"/>
      <c r="M209" s="56"/>
      <c r="N209" s="57">
        <f t="shared" si="9"/>
        <v>0</v>
      </c>
      <c r="O209" s="157">
        <v>0</v>
      </c>
      <c r="P209" s="157">
        <f t="shared" si="14"/>
        <v>0</v>
      </c>
    </row>
    <row r="210" spans="1:16" ht="30">
      <c r="A210" s="172" t="s">
        <v>466</v>
      </c>
      <c r="B210" s="49">
        <v>1</v>
      </c>
      <c r="C210" s="50" t="s">
        <v>199</v>
      </c>
      <c r="D210" s="50" t="s">
        <v>200</v>
      </c>
      <c r="E210" s="51"/>
      <c r="F210" s="52"/>
      <c r="G210" s="54" t="s">
        <v>467</v>
      </c>
      <c r="H210" s="54">
        <v>300</v>
      </c>
      <c r="I210" s="54"/>
      <c r="J210" s="54"/>
      <c r="K210" s="55"/>
      <c r="L210" s="54"/>
      <c r="M210" s="60"/>
      <c r="N210" s="57">
        <f t="shared" si="9"/>
        <v>0</v>
      </c>
      <c r="O210" s="157">
        <v>0</v>
      </c>
      <c r="P210" s="157">
        <f t="shared" si="14"/>
        <v>0</v>
      </c>
    </row>
    <row r="211" spans="1:16" ht="69">
      <c r="A211" s="89" t="s">
        <v>468</v>
      </c>
      <c r="B211" s="173">
        <v>1</v>
      </c>
      <c r="C211" s="141" t="s">
        <v>469</v>
      </c>
      <c r="D211" s="141" t="s">
        <v>470</v>
      </c>
      <c r="E211" s="93"/>
      <c r="F211" s="52"/>
      <c r="G211" s="96" t="s">
        <v>471</v>
      </c>
      <c r="H211" s="96">
        <v>1150</v>
      </c>
      <c r="I211" s="96">
        <v>965</v>
      </c>
      <c r="J211" s="96"/>
      <c r="K211" s="97"/>
      <c r="L211" s="96"/>
      <c r="M211" s="117"/>
      <c r="N211" s="99">
        <f t="shared" si="9"/>
        <v>0</v>
      </c>
      <c r="O211" s="157">
        <v>0</v>
      </c>
      <c r="P211" s="157">
        <f t="shared" si="14"/>
        <v>0</v>
      </c>
    </row>
    <row r="212" spans="1:16" ht="12.75">
      <c r="A212" s="174"/>
      <c r="B212" s="175"/>
      <c r="C212" s="176" t="s">
        <v>472</v>
      </c>
      <c r="D212" s="177"/>
      <c r="E212" s="178"/>
      <c r="F212" s="179"/>
      <c r="G212" s="180"/>
      <c r="H212" s="180"/>
      <c r="I212" s="180"/>
      <c r="J212" s="180"/>
      <c r="K212" s="181"/>
      <c r="L212" s="180"/>
      <c r="M212" s="182"/>
      <c r="N212" s="183"/>
      <c r="O212" s="184"/>
      <c r="P212" s="184"/>
    </row>
    <row r="213" spans="1:16" ht="12.75">
      <c r="A213" s="185"/>
      <c r="B213" s="186"/>
      <c r="C213" s="187" t="s">
        <v>473</v>
      </c>
      <c r="D213" s="188"/>
      <c r="E213" s="189"/>
      <c r="F213" s="190"/>
      <c r="G213" s="191"/>
      <c r="H213" s="191"/>
      <c r="I213" s="191"/>
      <c r="J213" s="191"/>
      <c r="K213" s="192"/>
      <c r="L213" s="191"/>
      <c r="M213" s="193"/>
      <c r="N213" s="194"/>
      <c r="O213" s="67"/>
      <c r="P213" s="67"/>
    </row>
    <row r="214" spans="1:16" ht="99" customHeight="1">
      <c r="A214" s="48" t="s">
        <v>23</v>
      </c>
      <c r="B214" s="74">
        <v>1</v>
      </c>
      <c r="C214" s="59" t="s">
        <v>474</v>
      </c>
      <c r="D214" s="141" t="s">
        <v>475</v>
      </c>
      <c r="E214" s="51"/>
      <c r="F214" s="195"/>
      <c r="G214" s="96">
        <v>965</v>
      </c>
      <c r="H214" s="96">
        <v>750</v>
      </c>
      <c r="I214" s="96">
        <v>1320</v>
      </c>
      <c r="J214" s="96">
        <v>230</v>
      </c>
      <c r="K214" s="97">
        <v>0.52</v>
      </c>
      <c r="L214" s="96"/>
      <c r="M214" s="117"/>
      <c r="N214" s="99"/>
      <c r="O214" s="157">
        <v>0</v>
      </c>
      <c r="P214" s="157">
        <f aca="true" t="shared" si="15" ref="P214:P219">B214*O214</f>
        <v>0</v>
      </c>
    </row>
    <row r="215" spans="1:16" ht="117.75" customHeight="1">
      <c r="A215" s="48" t="s">
        <v>31</v>
      </c>
      <c r="B215" s="74">
        <v>1</v>
      </c>
      <c r="C215" s="50" t="s">
        <v>476</v>
      </c>
      <c r="D215" s="141" t="s">
        <v>477</v>
      </c>
      <c r="E215" s="51"/>
      <c r="F215" s="195"/>
      <c r="G215" s="93" t="s">
        <v>478</v>
      </c>
      <c r="H215" s="96"/>
      <c r="I215" s="96"/>
      <c r="J215" s="96"/>
      <c r="K215" s="97"/>
      <c r="L215" s="96"/>
      <c r="M215" s="117"/>
      <c r="N215" s="99"/>
      <c r="O215" s="157">
        <v>0</v>
      </c>
      <c r="P215" s="157">
        <f t="shared" si="15"/>
        <v>0</v>
      </c>
    </row>
    <row r="216" spans="1:16" ht="20.25">
      <c r="A216" s="48" t="s">
        <v>479</v>
      </c>
      <c r="B216" s="74">
        <v>1</v>
      </c>
      <c r="C216" s="59" t="s">
        <v>100</v>
      </c>
      <c r="D216" s="50" t="s">
        <v>101</v>
      </c>
      <c r="E216" s="51"/>
      <c r="F216" s="52"/>
      <c r="G216" s="54"/>
      <c r="H216" s="54"/>
      <c r="I216" s="54"/>
      <c r="J216" s="54"/>
      <c r="K216" s="55"/>
      <c r="L216" s="54"/>
      <c r="M216" s="60"/>
      <c r="N216" s="57"/>
      <c r="O216" s="157">
        <v>0</v>
      </c>
      <c r="P216" s="157">
        <f t="shared" si="15"/>
        <v>0</v>
      </c>
    </row>
    <row r="217" spans="1:16" ht="104.25" customHeight="1">
      <c r="A217" s="48" t="s">
        <v>480</v>
      </c>
      <c r="B217" s="49">
        <v>1</v>
      </c>
      <c r="C217" s="59" t="s">
        <v>259</v>
      </c>
      <c r="D217" s="50" t="s">
        <v>260</v>
      </c>
      <c r="E217" s="51"/>
      <c r="F217" s="51"/>
      <c r="G217" s="96">
        <v>1200</v>
      </c>
      <c r="H217" s="96">
        <v>630</v>
      </c>
      <c r="I217" s="96">
        <v>620</v>
      </c>
      <c r="J217" s="96">
        <v>230</v>
      </c>
      <c r="K217" s="97">
        <v>0.25</v>
      </c>
      <c r="L217" s="96"/>
      <c r="M217" s="117"/>
      <c r="N217" s="99"/>
      <c r="O217" s="157">
        <v>0</v>
      </c>
      <c r="P217" s="157">
        <f t="shared" si="15"/>
        <v>0</v>
      </c>
    </row>
    <row r="218" spans="1:16" ht="92.25" customHeight="1">
      <c r="A218" s="48" t="s">
        <v>481</v>
      </c>
      <c r="B218" s="74">
        <v>1</v>
      </c>
      <c r="C218" s="59" t="s">
        <v>253</v>
      </c>
      <c r="D218" s="50" t="s">
        <v>254</v>
      </c>
      <c r="E218" s="51"/>
      <c r="F218" s="195"/>
      <c r="G218" s="96">
        <v>613</v>
      </c>
      <c r="H218" s="96">
        <v>516</v>
      </c>
      <c r="I218" s="96">
        <v>840</v>
      </c>
      <c r="J218" s="96">
        <v>230</v>
      </c>
      <c r="K218" s="97">
        <v>0.4</v>
      </c>
      <c r="L218" s="96"/>
      <c r="M218" s="117"/>
      <c r="N218" s="99"/>
      <c r="O218" s="157">
        <v>0</v>
      </c>
      <c r="P218" s="157">
        <f t="shared" si="15"/>
        <v>0</v>
      </c>
    </row>
    <row r="219" spans="1:16" ht="127.5">
      <c r="A219" s="48" t="s">
        <v>482</v>
      </c>
      <c r="B219" s="74">
        <v>1</v>
      </c>
      <c r="C219" s="59" t="s">
        <v>483</v>
      </c>
      <c r="D219" s="91" t="s">
        <v>449</v>
      </c>
      <c r="E219" s="51"/>
      <c r="F219" s="195"/>
      <c r="G219" s="96">
        <v>1462</v>
      </c>
      <c r="H219" s="96">
        <v>510</v>
      </c>
      <c r="I219" s="96">
        <v>847</v>
      </c>
      <c r="J219" s="96">
        <v>230</v>
      </c>
      <c r="K219" s="97">
        <v>0.45</v>
      </c>
      <c r="L219" s="96"/>
      <c r="M219" s="117"/>
      <c r="N219" s="99"/>
      <c r="O219" s="157">
        <v>0</v>
      </c>
      <c r="P219" s="157">
        <f t="shared" si="15"/>
        <v>0</v>
      </c>
    </row>
    <row r="220" spans="1:16" ht="78.75">
      <c r="A220" s="48" t="s">
        <v>484</v>
      </c>
      <c r="B220" s="74">
        <v>1</v>
      </c>
      <c r="C220" s="50" t="s">
        <v>485</v>
      </c>
      <c r="D220" s="141" t="s">
        <v>486</v>
      </c>
      <c r="E220" s="51"/>
      <c r="F220" s="195"/>
      <c r="G220" s="93" t="s">
        <v>478</v>
      </c>
      <c r="H220" s="96"/>
      <c r="I220" s="96"/>
      <c r="J220" s="96"/>
      <c r="K220" s="97"/>
      <c r="L220" s="96"/>
      <c r="M220" s="117"/>
      <c r="N220" s="99"/>
      <c r="O220" s="157">
        <v>0</v>
      </c>
      <c r="P220" s="157">
        <f aca="true" t="shared" si="16" ref="P220:P229">B220*O220</f>
        <v>0</v>
      </c>
    </row>
    <row r="221" spans="1:16" ht="20.25">
      <c r="A221" s="48" t="s">
        <v>487</v>
      </c>
      <c r="B221" s="74">
        <v>1</v>
      </c>
      <c r="C221" s="59" t="s">
        <v>100</v>
      </c>
      <c r="D221" s="50" t="s">
        <v>101</v>
      </c>
      <c r="E221" s="51"/>
      <c r="F221" s="94"/>
      <c r="G221" s="96"/>
      <c r="H221" s="96"/>
      <c r="I221" s="96"/>
      <c r="J221" s="96"/>
      <c r="K221" s="97"/>
      <c r="L221" s="96"/>
      <c r="M221" s="117"/>
      <c r="N221" s="99"/>
      <c r="O221" s="157">
        <v>0</v>
      </c>
      <c r="P221" s="157">
        <f t="shared" si="16"/>
        <v>0</v>
      </c>
    </row>
    <row r="222" spans="1:16" ht="88.5">
      <c r="A222" s="48" t="s">
        <v>488</v>
      </c>
      <c r="B222" s="74">
        <v>1</v>
      </c>
      <c r="C222" s="59" t="s">
        <v>265</v>
      </c>
      <c r="D222" s="50" t="s">
        <v>266</v>
      </c>
      <c r="E222" s="51"/>
      <c r="F222" s="94"/>
      <c r="G222" s="96">
        <v>760</v>
      </c>
      <c r="H222" s="96">
        <v>580</v>
      </c>
      <c r="I222" s="96">
        <v>460</v>
      </c>
      <c r="J222" s="96">
        <v>230</v>
      </c>
      <c r="K222" s="97">
        <v>3.5</v>
      </c>
      <c r="L222" s="51" t="s">
        <v>59</v>
      </c>
      <c r="M222" s="56" t="s">
        <v>27</v>
      </c>
      <c r="N222" s="99"/>
      <c r="O222" s="157">
        <v>0</v>
      </c>
      <c r="P222" s="157">
        <f t="shared" si="16"/>
        <v>0</v>
      </c>
    </row>
    <row r="223" spans="1:16" ht="78.75">
      <c r="A223" s="48" t="s">
        <v>489</v>
      </c>
      <c r="B223" s="74">
        <v>1</v>
      </c>
      <c r="C223" s="59" t="s">
        <v>268</v>
      </c>
      <c r="D223" s="50" t="s">
        <v>269</v>
      </c>
      <c r="E223" s="51"/>
      <c r="F223" s="52"/>
      <c r="G223" s="53">
        <v>220</v>
      </c>
      <c r="H223" s="51">
        <v>410</v>
      </c>
      <c r="I223" s="53">
        <v>620</v>
      </c>
      <c r="J223" s="53">
        <v>230</v>
      </c>
      <c r="K223" s="75">
        <v>0.36</v>
      </c>
      <c r="L223" s="54"/>
      <c r="M223" s="60"/>
      <c r="N223" s="57"/>
      <c r="O223" s="157">
        <v>0</v>
      </c>
      <c r="P223" s="157">
        <f t="shared" si="16"/>
        <v>0</v>
      </c>
    </row>
    <row r="224" spans="1:16" ht="49.5">
      <c r="A224" s="48" t="s">
        <v>490</v>
      </c>
      <c r="B224" s="196">
        <v>1</v>
      </c>
      <c r="C224" s="59" t="s">
        <v>370</v>
      </c>
      <c r="D224" s="50" t="s">
        <v>371</v>
      </c>
      <c r="E224" s="51"/>
      <c r="F224" s="94"/>
      <c r="G224" s="53">
        <v>467</v>
      </c>
      <c r="H224" s="51">
        <v>570</v>
      </c>
      <c r="I224" s="158" t="s">
        <v>372</v>
      </c>
      <c r="J224" s="53">
        <v>230</v>
      </c>
      <c r="K224" s="75">
        <v>0.32</v>
      </c>
      <c r="L224" s="96"/>
      <c r="M224" s="117"/>
      <c r="N224" s="99"/>
      <c r="O224" s="157">
        <v>0</v>
      </c>
      <c r="P224" s="157">
        <f t="shared" si="16"/>
        <v>0</v>
      </c>
    </row>
    <row r="225" spans="1:16" ht="39.75">
      <c r="A225" s="48" t="s">
        <v>491</v>
      </c>
      <c r="B225" s="74">
        <v>1</v>
      </c>
      <c r="C225" s="59" t="s">
        <v>492</v>
      </c>
      <c r="D225" s="171" t="s">
        <v>493</v>
      </c>
      <c r="E225" s="51"/>
      <c r="F225" s="52"/>
      <c r="G225" s="54">
        <v>300</v>
      </c>
      <c r="H225" s="54">
        <v>420</v>
      </c>
      <c r="I225" s="54">
        <v>100</v>
      </c>
      <c r="J225" s="54">
        <v>230</v>
      </c>
      <c r="K225" s="55">
        <v>3.5</v>
      </c>
      <c r="L225" s="54"/>
      <c r="M225" s="60"/>
      <c r="N225" s="57"/>
      <c r="O225" s="157">
        <v>0</v>
      </c>
      <c r="P225" s="157">
        <f t="shared" si="16"/>
        <v>0</v>
      </c>
    </row>
    <row r="226" spans="1:16" ht="69">
      <c r="A226" s="48" t="s">
        <v>494</v>
      </c>
      <c r="B226" s="74">
        <v>1</v>
      </c>
      <c r="C226" s="59" t="s">
        <v>495</v>
      </c>
      <c r="D226" s="141" t="s">
        <v>496</v>
      </c>
      <c r="E226" s="51"/>
      <c r="F226" s="94"/>
      <c r="G226" s="96">
        <v>550</v>
      </c>
      <c r="H226" s="96">
        <v>545</v>
      </c>
      <c r="I226" s="96">
        <v>380</v>
      </c>
      <c r="J226" s="96">
        <v>230</v>
      </c>
      <c r="K226" s="97">
        <v>3.5</v>
      </c>
      <c r="L226" s="96"/>
      <c r="M226" s="117"/>
      <c r="N226" s="99"/>
      <c r="O226" s="157">
        <v>0</v>
      </c>
      <c r="P226" s="157">
        <f t="shared" si="16"/>
        <v>0</v>
      </c>
    </row>
    <row r="227" spans="1:16" ht="183" customHeight="1">
      <c r="A227" s="48" t="s">
        <v>497</v>
      </c>
      <c r="B227" s="74">
        <v>1</v>
      </c>
      <c r="C227" s="59" t="s">
        <v>498</v>
      </c>
      <c r="D227" s="141" t="s">
        <v>499</v>
      </c>
      <c r="E227" s="51"/>
      <c r="F227" s="195"/>
      <c r="G227" s="96">
        <v>1200</v>
      </c>
      <c r="H227" s="96">
        <v>1000</v>
      </c>
      <c r="I227" s="96">
        <v>400</v>
      </c>
      <c r="J227" s="96">
        <v>230</v>
      </c>
      <c r="K227" s="97">
        <v>0.5</v>
      </c>
      <c r="L227" s="96"/>
      <c r="M227" s="117"/>
      <c r="N227" s="99"/>
      <c r="O227" s="157">
        <v>0</v>
      </c>
      <c r="P227" s="157">
        <f t="shared" si="16"/>
        <v>0</v>
      </c>
    </row>
    <row r="228" spans="1:16" ht="59.25">
      <c r="A228" s="48" t="s">
        <v>500</v>
      </c>
      <c r="B228" s="197">
        <v>1</v>
      </c>
      <c r="C228" s="198" t="s">
        <v>501</v>
      </c>
      <c r="D228" s="141" t="s">
        <v>502</v>
      </c>
      <c r="E228" s="51"/>
      <c r="F228" s="94"/>
      <c r="G228" s="96">
        <v>165</v>
      </c>
      <c r="H228" s="96">
        <v>203</v>
      </c>
      <c r="I228" s="96">
        <v>387</v>
      </c>
      <c r="J228" s="96">
        <v>230</v>
      </c>
      <c r="K228" s="97">
        <v>0.4</v>
      </c>
      <c r="L228" s="96"/>
      <c r="M228" s="117"/>
      <c r="N228" s="99"/>
      <c r="O228" s="157">
        <v>0</v>
      </c>
      <c r="P228" s="157">
        <f t="shared" si="16"/>
        <v>0</v>
      </c>
    </row>
    <row r="229" spans="1:16" ht="20.25">
      <c r="A229" s="48" t="s">
        <v>503</v>
      </c>
      <c r="B229" s="197">
        <v>1</v>
      </c>
      <c r="C229" s="50" t="s">
        <v>271</v>
      </c>
      <c r="D229" s="141" t="s">
        <v>272</v>
      </c>
      <c r="E229" s="51"/>
      <c r="F229" s="94"/>
      <c r="G229" s="96" t="s">
        <v>273</v>
      </c>
      <c r="H229" s="96"/>
      <c r="I229" s="96">
        <v>415</v>
      </c>
      <c r="J229" s="53"/>
      <c r="K229" s="75"/>
      <c r="L229" s="96"/>
      <c r="M229" s="117"/>
      <c r="N229" s="99"/>
      <c r="O229" s="157">
        <v>0</v>
      </c>
      <c r="P229" s="157">
        <f t="shared" si="16"/>
        <v>0</v>
      </c>
    </row>
    <row r="230" spans="1:16" ht="12.75">
      <c r="A230" s="199"/>
      <c r="B230" s="200"/>
      <c r="C230" s="201" t="s">
        <v>504</v>
      </c>
      <c r="D230" s="188"/>
      <c r="E230" s="189"/>
      <c r="F230" s="202"/>
      <c r="G230" s="191"/>
      <c r="H230" s="191"/>
      <c r="I230" s="191"/>
      <c r="J230" s="191"/>
      <c r="K230" s="192"/>
      <c r="L230" s="191"/>
      <c r="M230" s="193"/>
      <c r="N230" s="194"/>
      <c r="O230" s="67"/>
      <c r="P230" s="67"/>
    </row>
    <row r="231" spans="1:16" ht="78.75">
      <c r="A231" s="48" t="s">
        <v>35</v>
      </c>
      <c r="B231" s="74">
        <v>1</v>
      </c>
      <c r="C231" s="59" t="s">
        <v>85</v>
      </c>
      <c r="D231" s="171" t="s">
        <v>86</v>
      </c>
      <c r="E231" s="51"/>
      <c r="F231" s="195"/>
      <c r="G231" s="54">
        <v>765</v>
      </c>
      <c r="H231" s="54">
        <v>680</v>
      </c>
      <c r="I231" s="54">
        <v>880</v>
      </c>
      <c r="J231" s="54"/>
      <c r="K231" s="55"/>
      <c r="L231" s="54"/>
      <c r="M231" s="60"/>
      <c r="N231" s="57"/>
      <c r="O231" s="157">
        <v>0</v>
      </c>
      <c r="P231" s="157">
        <f>B231*O231</f>
        <v>0</v>
      </c>
    </row>
    <row r="232" spans="1:16" ht="165.75" customHeight="1">
      <c r="A232" s="89" t="s">
        <v>505</v>
      </c>
      <c r="B232" s="90">
        <v>1</v>
      </c>
      <c r="C232" s="91" t="s">
        <v>506</v>
      </c>
      <c r="D232" s="91" t="s">
        <v>342</v>
      </c>
      <c r="E232" s="93"/>
      <c r="F232" s="203"/>
      <c r="G232" s="96">
        <v>1300</v>
      </c>
      <c r="H232" s="96">
        <v>700</v>
      </c>
      <c r="I232" s="96">
        <v>850</v>
      </c>
      <c r="J232" s="96"/>
      <c r="K232" s="97"/>
      <c r="L232" s="96"/>
      <c r="M232" s="117"/>
      <c r="N232" s="99"/>
      <c r="O232" s="159">
        <v>0</v>
      </c>
      <c r="P232" s="159">
        <f>B232*O232</f>
        <v>0</v>
      </c>
    </row>
    <row r="233" spans="1:16" ht="150" customHeight="1">
      <c r="A233" s="101"/>
      <c r="B233" s="102"/>
      <c r="C233" s="103"/>
      <c r="D233" s="103" t="s">
        <v>343</v>
      </c>
      <c r="E233" s="105"/>
      <c r="F233" s="204"/>
      <c r="G233" s="108"/>
      <c r="H233" s="108"/>
      <c r="I233" s="108"/>
      <c r="J233" s="108"/>
      <c r="K233" s="109"/>
      <c r="L233" s="108"/>
      <c r="M233" s="129"/>
      <c r="N233" s="111"/>
      <c r="O233" s="160"/>
      <c r="P233" s="160"/>
    </row>
    <row r="234" spans="1:16" ht="20.25">
      <c r="A234" s="48" t="s">
        <v>507</v>
      </c>
      <c r="B234" s="74">
        <v>1</v>
      </c>
      <c r="C234" s="59" t="s">
        <v>100</v>
      </c>
      <c r="D234" s="50" t="s">
        <v>101</v>
      </c>
      <c r="E234" s="51"/>
      <c r="F234" s="94"/>
      <c r="G234" s="96"/>
      <c r="H234" s="96"/>
      <c r="I234" s="96"/>
      <c r="J234" s="96"/>
      <c r="K234" s="97"/>
      <c r="L234" s="96"/>
      <c r="M234" s="117"/>
      <c r="N234" s="99"/>
      <c r="O234" s="157">
        <v>0</v>
      </c>
      <c r="P234" s="157">
        <f>B234*O234</f>
        <v>0</v>
      </c>
    </row>
    <row r="235" spans="1:16" ht="69">
      <c r="A235" s="48" t="s">
        <v>508</v>
      </c>
      <c r="B235" s="74">
        <v>1</v>
      </c>
      <c r="C235" s="59" t="s">
        <v>346</v>
      </c>
      <c r="D235" s="50" t="s">
        <v>347</v>
      </c>
      <c r="E235" s="51"/>
      <c r="F235" s="195"/>
      <c r="G235" s="96">
        <v>540</v>
      </c>
      <c r="H235" s="96">
        <v>580</v>
      </c>
      <c r="I235" s="96">
        <v>800</v>
      </c>
      <c r="J235" s="96">
        <v>230</v>
      </c>
      <c r="K235" s="97">
        <v>0.2</v>
      </c>
      <c r="L235" s="96"/>
      <c r="M235" s="117"/>
      <c r="N235" s="99"/>
      <c r="O235" s="157">
        <v>0</v>
      </c>
      <c r="P235" s="157">
        <f>B235*O235</f>
        <v>0</v>
      </c>
    </row>
    <row r="236" spans="1:16" ht="12.75">
      <c r="A236" s="199"/>
      <c r="B236" s="205"/>
      <c r="C236" s="201" t="s">
        <v>509</v>
      </c>
      <c r="D236" s="188"/>
      <c r="E236" s="189"/>
      <c r="F236" s="202"/>
      <c r="G236" s="191"/>
      <c r="H236" s="191"/>
      <c r="I236" s="191"/>
      <c r="J236" s="191"/>
      <c r="K236" s="192"/>
      <c r="L236" s="191"/>
      <c r="M236" s="193"/>
      <c r="N236" s="194"/>
      <c r="O236" s="67"/>
      <c r="P236" s="67"/>
    </row>
    <row r="237" spans="1:16" ht="164.25" customHeight="1">
      <c r="A237" s="48" t="s">
        <v>41</v>
      </c>
      <c r="B237" s="51">
        <v>1</v>
      </c>
      <c r="C237" s="50" t="s">
        <v>510</v>
      </c>
      <c r="D237" s="156" t="s">
        <v>97</v>
      </c>
      <c r="E237" s="51"/>
      <c r="F237" s="195"/>
      <c r="G237" s="54">
        <v>1200</v>
      </c>
      <c r="H237" s="54">
        <v>600</v>
      </c>
      <c r="I237" s="54">
        <v>850</v>
      </c>
      <c r="J237" s="54"/>
      <c r="K237" s="54"/>
      <c r="L237" s="54"/>
      <c r="M237" s="54"/>
      <c r="N237" s="54"/>
      <c r="O237" s="157">
        <v>0</v>
      </c>
      <c r="P237" s="157">
        <f>B237*O237</f>
        <v>0</v>
      </c>
    </row>
    <row r="238" spans="1:16" ht="135.75" customHeight="1">
      <c r="A238" s="101"/>
      <c r="B238" s="102"/>
      <c r="C238" s="103"/>
      <c r="D238" s="104" t="s">
        <v>98</v>
      </c>
      <c r="E238" s="105"/>
      <c r="F238" s="204"/>
      <c r="G238" s="108"/>
      <c r="H238" s="108"/>
      <c r="I238" s="108"/>
      <c r="J238" s="108"/>
      <c r="K238" s="109"/>
      <c r="L238" s="108"/>
      <c r="M238" s="129"/>
      <c r="N238" s="111"/>
      <c r="O238" s="160"/>
      <c r="P238" s="160"/>
    </row>
    <row r="239" spans="1:16" ht="12.75">
      <c r="A239" s="48" t="s">
        <v>511</v>
      </c>
      <c r="B239" s="74">
        <v>1</v>
      </c>
      <c r="C239" s="50" t="s">
        <v>57</v>
      </c>
      <c r="D239" s="50" t="s">
        <v>58</v>
      </c>
      <c r="E239" s="51"/>
      <c r="F239" s="195"/>
      <c r="G239" s="54"/>
      <c r="H239" s="54"/>
      <c r="I239" s="54"/>
      <c r="J239" s="54"/>
      <c r="K239" s="55"/>
      <c r="L239" s="54"/>
      <c r="M239" s="60"/>
      <c r="N239" s="57"/>
      <c r="O239" s="157">
        <v>0</v>
      </c>
      <c r="P239" s="157">
        <f>B239*O239</f>
        <v>0</v>
      </c>
    </row>
    <row r="240" spans="1:16" ht="129" customHeight="1">
      <c r="A240" s="48" t="s">
        <v>512</v>
      </c>
      <c r="B240" s="74">
        <v>1</v>
      </c>
      <c r="C240" s="59" t="s">
        <v>50</v>
      </c>
      <c r="D240" s="50" t="s">
        <v>51</v>
      </c>
      <c r="E240" s="51"/>
      <c r="F240" s="94"/>
      <c r="G240" s="96">
        <v>590</v>
      </c>
      <c r="H240" s="96">
        <v>600</v>
      </c>
      <c r="I240" s="96">
        <v>850</v>
      </c>
      <c r="J240" s="96">
        <v>400</v>
      </c>
      <c r="K240" s="97">
        <v>5.15</v>
      </c>
      <c r="L240" s="96" t="s">
        <v>52</v>
      </c>
      <c r="M240" s="117" t="s">
        <v>27</v>
      </c>
      <c r="N240" s="99"/>
      <c r="O240" s="157">
        <v>0</v>
      </c>
      <c r="P240" s="157">
        <f>B240*O240</f>
        <v>0</v>
      </c>
    </row>
    <row r="241" spans="1:16" ht="20.25">
      <c r="A241" s="48" t="s">
        <v>513</v>
      </c>
      <c r="B241" s="74">
        <v>1</v>
      </c>
      <c r="C241" s="50" t="s">
        <v>514</v>
      </c>
      <c r="D241" s="141" t="s">
        <v>515</v>
      </c>
      <c r="E241" s="51"/>
      <c r="F241" s="195"/>
      <c r="G241" s="96">
        <v>590</v>
      </c>
      <c r="H241" s="96">
        <v>530</v>
      </c>
      <c r="I241" s="96">
        <v>433</v>
      </c>
      <c r="J241" s="96"/>
      <c r="K241" s="97"/>
      <c r="L241" s="96"/>
      <c r="M241" s="117"/>
      <c r="N241" s="99"/>
      <c r="O241" s="157">
        <v>0</v>
      </c>
      <c r="P241" s="157">
        <f>B241*O241</f>
        <v>0</v>
      </c>
    </row>
    <row r="242" spans="1:16" ht="269.25" customHeight="1">
      <c r="A242" s="48" t="s">
        <v>516</v>
      </c>
      <c r="B242" s="74">
        <v>1</v>
      </c>
      <c r="C242" s="50" t="s">
        <v>517</v>
      </c>
      <c r="D242" s="50" t="s">
        <v>518</v>
      </c>
      <c r="E242" s="51"/>
      <c r="F242" s="195"/>
      <c r="G242" s="96">
        <v>600</v>
      </c>
      <c r="H242" s="96">
        <v>600</v>
      </c>
      <c r="I242" s="96">
        <v>850</v>
      </c>
      <c r="J242" s="96"/>
      <c r="K242" s="97"/>
      <c r="L242" s="96"/>
      <c r="M242" s="117"/>
      <c r="N242" s="99"/>
      <c r="O242" s="157">
        <v>0</v>
      </c>
      <c r="P242" s="157">
        <f>B242*O242</f>
        <v>0</v>
      </c>
    </row>
    <row r="243" spans="1:16" ht="49.5">
      <c r="A243" s="48" t="s">
        <v>519</v>
      </c>
      <c r="B243" s="74">
        <v>1</v>
      </c>
      <c r="C243" s="59" t="s">
        <v>65</v>
      </c>
      <c r="D243" s="50" t="s">
        <v>66</v>
      </c>
      <c r="E243" s="51"/>
      <c r="F243" s="52"/>
      <c r="G243" s="53">
        <v>233</v>
      </c>
      <c r="H243" s="51">
        <v>455</v>
      </c>
      <c r="I243" s="51">
        <v>540</v>
      </c>
      <c r="J243" s="53">
        <v>230</v>
      </c>
      <c r="K243" s="75">
        <v>0.1</v>
      </c>
      <c r="L243" s="96"/>
      <c r="M243" s="117"/>
      <c r="N243" s="99"/>
      <c r="O243" s="157">
        <v>0</v>
      </c>
      <c r="P243" s="157">
        <f>B243*O243</f>
        <v>0</v>
      </c>
    </row>
    <row r="244" spans="1:16" ht="12.75">
      <c r="A244" s="199"/>
      <c r="B244" s="205"/>
      <c r="C244" s="201" t="s">
        <v>520</v>
      </c>
      <c r="D244" s="188"/>
      <c r="E244" s="189"/>
      <c r="F244" s="202"/>
      <c r="G244" s="191"/>
      <c r="H244" s="191"/>
      <c r="I244" s="191"/>
      <c r="J244" s="191"/>
      <c r="K244" s="192"/>
      <c r="L244" s="191"/>
      <c r="M244" s="193"/>
      <c r="N244" s="194"/>
      <c r="O244" s="67"/>
      <c r="P244" s="67"/>
    </row>
    <row r="245" spans="1:16" ht="117.75">
      <c r="A245" s="172" t="s">
        <v>43</v>
      </c>
      <c r="B245" s="49">
        <v>1</v>
      </c>
      <c r="C245" s="171" t="s">
        <v>293</v>
      </c>
      <c r="D245" s="171" t="s">
        <v>294</v>
      </c>
      <c r="E245" s="51"/>
      <c r="F245" s="52"/>
      <c r="G245" s="54">
        <v>715</v>
      </c>
      <c r="H245" s="54">
        <v>555</v>
      </c>
      <c r="I245" s="54">
        <v>1750</v>
      </c>
      <c r="J245" s="54"/>
      <c r="K245" s="55"/>
      <c r="L245" s="54"/>
      <c r="M245" s="60"/>
      <c r="N245" s="57"/>
      <c r="O245" s="157">
        <v>0</v>
      </c>
      <c r="P245" s="157">
        <f>B245*O245</f>
        <v>0</v>
      </c>
    </row>
    <row r="246" spans="1:16" ht="12.75">
      <c r="A246" s="185"/>
      <c r="B246" s="186"/>
      <c r="C246" s="187" t="s">
        <v>521</v>
      </c>
      <c r="D246" s="188"/>
      <c r="E246" s="189"/>
      <c r="F246" s="190"/>
      <c r="G246" s="191"/>
      <c r="H246" s="191"/>
      <c r="I246" s="191"/>
      <c r="J246" s="191"/>
      <c r="K246" s="192"/>
      <c r="L246" s="191"/>
      <c r="M246" s="193"/>
      <c r="N246" s="194"/>
      <c r="O246" s="67"/>
      <c r="P246" s="67"/>
    </row>
    <row r="247" spans="1:16" ht="69">
      <c r="A247" s="206" t="s">
        <v>92</v>
      </c>
      <c r="B247" s="173">
        <v>3</v>
      </c>
      <c r="C247" s="141" t="s">
        <v>522</v>
      </c>
      <c r="D247" s="141" t="s">
        <v>523</v>
      </c>
      <c r="E247" s="51"/>
      <c r="F247" s="195"/>
      <c r="G247" s="96">
        <v>400</v>
      </c>
      <c r="H247" s="96">
        <v>490</v>
      </c>
      <c r="I247" s="96">
        <v>1800</v>
      </c>
      <c r="J247" s="96"/>
      <c r="K247" s="97"/>
      <c r="L247" s="96"/>
      <c r="M247" s="117"/>
      <c r="N247" s="99"/>
      <c r="O247" s="157">
        <v>0</v>
      </c>
      <c r="P247" s="157">
        <f>B247*O247</f>
        <v>0</v>
      </c>
    </row>
    <row r="248" spans="1:16" ht="12.75">
      <c r="A248" s="191"/>
      <c r="B248" s="186"/>
      <c r="C248" s="187" t="s">
        <v>524</v>
      </c>
      <c r="D248" s="188"/>
      <c r="E248" s="189"/>
      <c r="F248" s="202"/>
      <c r="G248" s="191"/>
      <c r="H248" s="191"/>
      <c r="I248" s="191"/>
      <c r="J248" s="191"/>
      <c r="K248" s="192"/>
      <c r="L248" s="191"/>
      <c r="M248" s="193"/>
      <c r="N248" s="194"/>
      <c r="O248" s="67"/>
      <c r="P248" s="67"/>
    </row>
    <row r="249" spans="1:16" ht="12.75">
      <c r="A249" s="199"/>
      <c r="B249" s="205"/>
      <c r="C249" s="201" t="s">
        <v>525</v>
      </c>
      <c r="D249" s="188"/>
      <c r="E249" s="189"/>
      <c r="F249" s="190"/>
      <c r="G249" s="191"/>
      <c r="H249" s="191"/>
      <c r="I249" s="191"/>
      <c r="J249" s="191"/>
      <c r="K249" s="192"/>
      <c r="L249" s="191"/>
      <c r="M249" s="193"/>
      <c r="N249" s="194"/>
      <c r="O249" s="67"/>
      <c r="P249" s="67"/>
    </row>
    <row r="250" spans="1:16" ht="30">
      <c r="A250" s="48" t="s">
        <v>204</v>
      </c>
      <c r="B250" s="74">
        <v>1</v>
      </c>
      <c r="C250" s="50" t="s">
        <v>32</v>
      </c>
      <c r="D250" s="141" t="s">
        <v>33</v>
      </c>
      <c r="E250" s="51"/>
      <c r="F250" s="94"/>
      <c r="G250" s="96">
        <v>610</v>
      </c>
      <c r="H250" s="96">
        <v>610</v>
      </c>
      <c r="I250" s="96">
        <v>1820</v>
      </c>
      <c r="J250" s="96"/>
      <c r="K250" s="97"/>
      <c r="L250" s="96"/>
      <c r="M250" s="117"/>
      <c r="N250" s="99"/>
      <c r="O250" s="157">
        <v>0</v>
      </c>
      <c r="P250" s="157">
        <f>B250*O250</f>
        <v>0</v>
      </c>
    </row>
    <row r="251" spans="1:16" ht="233.25" customHeight="1">
      <c r="A251" s="48" t="s">
        <v>205</v>
      </c>
      <c r="B251" s="74">
        <v>1</v>
      </c>
      <c r="C251" s="50" t="s">
        <v>526</v>
      </c>
      <c r="D251" s="50" t="s">
        <v>527</v>
      </c>
      <c r="E251" s="51"/>
      <c r="F251" s="195"/>
      <c r="G251" s="96">
        <v>600</v>
      </c>
      <c r="H251" s="96">
        <v>600</v>
      </c>
      <c r="I251" s="96">
        <v>500</v>
      </c>
      <c r="J251" s="96"/>
      <c r="K251" s="97"/>
      <c r="L251" s="96"/>
      <c r="M251" s="117"/>
      <c r="N251" s="99"/>
      <c r="O251" s="157">
        <v>0</v>
      </c>
      <c r="P251" s="157">
        <f>B251*O251</f>
        <v>0</v>
      </c>
    </row>
    <row r="252" spans="1:16" ht="39.75">
      <c r="A252" s="48" t="s">
        <v>208</v>
      </c>
      <c r="B252" s="74">
        <v>1</v>
      </c>
      <c r="C252" s="50" t="s">
        <v>528</v>
      </c>
      <c r="D252" s="171" t="s">
        <v>529</v>
      </c>
      <c r="E252" s="51"/>
      <c r="F252" s="195"/>
      <c r="G252" s="54"/>
      <c r="H252" s="54"/>
      <c r="I252" s="54"/>
      <c r="J252" s="54"/>
      <c r="K252" s="55"/>
      <c r="L252" s="54"/>
      <c r="M252" s="60"/>
      <c r="N252" s="57"/>
      <c r="O252" s="157">
        <v>0</v>
      </c>
      <c r="P252" s="157">
        <f>B252*O252</f>
        <v>0</v>
      </c>
    </row>
    <row r="253" spans="1:16" ht="12.75">
      <c r="A253" s="199"/>
      <c r="B253" s="205"/>
      <c r="C253" s="201" t="s">
        <v>530</v>
      </c>
      <c r="D253" s="188"/>
      <c r="E253" s="189"/>
      <c r="F253" s="202"/>
      <c r="G253" s="191"/>
      <c r="H253" s="191"/>
      <c r="I253" s="191"/>
      <c r="J253" s="191"/>
      <c r="K253" s="192"/>
      <c r="L253" s="191"/>
      <c r="M253" s="193"/>
      <c r="N253" s="194"/>
      <c r="O253" s="67"/>
      <c r="P253" s="67"/>
    </row>
    <row r="254" spans="1:16" ht="199.5" customHeight="1">
      <c r="A254" s="48" t="s">
        <v>279</v>
      </c>
      <c r="B254" s="74">
        <v>1</v>
      </c>
      <c r="C254" s="50" t="s">
        <v>531</v>
      </c>
      <c r="D254" s="141" t="s">
        <v>532</v>
      </c>
      <c r="E254" s="51"/>
      <c r="F254" s="195"/>
      <c r="G254" s="96">
        <v>900</v>
      </c>
      <c r="H254" s="96">
        <v>600</v>
      </c>
      <c r="I254" s="96">
        <v>2000</v>
      </c>
      <c r="J254" s="96"/>
      <c r="K254" s="97"/>
      <c r="L254" s="96"/>
      <c r="M254" s="117"/>
      <c r="N254" s="99"/>
      <c r="O254" s="157">
        <v>0</v>
      </c>
      <c r="P254" s="157">
        <f>B254*O254</f>
        <v>0</v>
      </c>
    </row>
    <row r="255" spans="1:16" ht="200.25" customHeight="1">
      <c r="A255" s="48" t="s">
        <v>280</v>
      </c>
      <c r="B255" s="74">
        <v>1</v>
      </c>
      <c r="C255" s="50" t="s">
        <v>533</v>
      </c>
      <c r="D255" s="141" t="s">
        <v>532</v>
      </c>
      <c r="E255" s="51"/>
      <c r="F255" s="195"/>
      <c r="G255" s="96">
        <v>600</v>
      </c>
      <c r="H255" s="96">
        <v>600</v>
      </c>
      <c r="I255" s="96">
        <v>2000</v>
      </c>
      <c r="J255" s="96"/>
      <c r="K255" s="97"/>
      <c r="L255" s="96"/>
      <c r="M255" s="117"/>
      <c r="N255" s="99"/>
      <c r="O255" s="157">
        <v>0</v>
      </c>
      <c r="P255" s="157">
        <f>B255*O255</f>
        <v>0</v>
      </c>
    </row>
    <row r="256" spans="1:16" ht="12.75">
      <c r="A256" s="199"/>
      <c r="B256" s="205"/>
      <c r="C256" s="201" t="s">
        <v>534</v>
      </c>
      <c r="D256" s="188"/>
      <c r="E256" s="189"/>
      <c r="F256" s="202"/>
      <c r="G256" s="191"/>
      <c r="H256" s="191"/>
      <c r="I256" s="191"/>
      <c r="J256" s="191"/>
      <c r="K256" s="192"/>
      <c r="L256" s="191"/>
      <c r="M256" s="193"/>
      <c r="N256" s="194"/>
      <c r="O256" s="67"/>
      <c r="P256" s="67"/>
    </row>
    <row r="257" spans="1:16" ht="206.25" customHeight="1">
      <c r="A257" s="48" t="s">
        <v>535</v>
      </c>
      <c r="B257" s="74">
        <v>2</v>
      </c>
      <c r="C257" s="59" t="s">
        <v>536</v>
      </c>
      <c r="D257" s="171" t="s">
        <v>537</v>
      </c>
      <c r="E257" s="51"/>
      <c r="F257" s="195"/>
      <c r="G257" s="54">
        <v>700</v>
      </c>
      <c r="H257" s="54">
        <v>895</v>
      </c>
      <c r="I257" s="54">
        <v>2040</v>
      </c>
      <c r="J257" s="54">
        <v>230</v>
      </c>
      <c r="K257" s="55">
        <v>0.55</v>
      </c>
      <c r="L257" s="54"/>
      <c r="M257" s="60"/>
      <c r="N257" s="57"/>
      <c r="O257" s="157">
        <v>0</v>
      </c>
      <c r="P257" s="157">
        <f>B257*O257</f>
        <v>0</v>
      </c>
    </row>
    <row r="258" spans="1:16" ht="12.75">
      <c r="A258" s="207"/>
      <c r="B258" s="208"/>
      <c r="C258" s="209" t="s">
        <v>538</v>
      </c>
      <c r="D258" s="210"/>
      <c r="E258" s="211"/>
      <c r="F258" s="212"/>
      <c r="G258" s="213"/>
      <c r="H258" s="213"/>
      <c r="I258" s="213"/>
      <c r="J258" s="213"/>
      <c r="K258" s="214"/>
      <c r="L258" s="213"/>
      <c r="M258" s="215"/>
      <c r="N258" s="216"/>
      <c r="O258" s="217"/>
      <c r="P258" s="217"/>
    </row>
    <row r="259" spans="1:16" ht="12.75">
      <c r="A259" s="218"/>
      <c r="B259" s="219"/>
      <c r="C259" s="220" t="s">
        <v>539</v>
      </c>
      <c r="D259" s="177"/>
      <c r="E259" s="178"/>
      <c r="F259" s="221"/>
      <c r="G259" s="180"/>
      <c r="H259" s="180"/>
      <c r="I259" s="180"/>
      <c r="J259" s="180"/>
      <c r="K259" s="181"/>
      <c r="L259" s="180"/>
      <c r="M259" s="182"/>
      <c r="N259" s="183"/>
      <c r="O259" s="184"/>
      <c r="P259" s="184"/>
    </row>
    <row r="260" spans="1:16" ht="12.75">
      <c r="A260" s="199"/>
      <c r="B260" s="205"/>
      <c r="C260" s="201" t="s">
        <v>473</v>
      </c>
      <c r="D260" s="188"/>
      <c r="E260" s="189"/>
      <c r="F260" s="202"/>
      <c r="G260" s="191"/>
      <c r="H260" s="191"/>
      <c r="I260" s="191"/>
      <c r="J260" s="191"/>
      <c r="K260" s="192"/>
      <c r="L260" s="191"/>
      <c r="M260" s="193"/>
      <c r="N260" s="194"/>
      <c r="O260" s="67"/>
      <c r="P260" s="67"/>
    </row>
    <row r="261" spans="1:16" ht="88.5">
      <c r="A261" s="48" t="s">
        <v>23</v>
      </c>
      <c r="B261" s="74">
        <v>1</v>
      </c>
      <c r="C261" s="50" t="s">
        <v>540</v>
      </c>
      <c r="D261" s="141" t="s">
        <v>541</v>
      </c>
      <c r="E261" s="51"/>
      <c r="F261" s="195"/>
      <c r="G261" s="93" t="s">
        <v>542</v>
      </c>
      <c r="H261" s="96"/>
      <c r="I261" s="96"/>
      <c r="J261" s="96"/>
      <c r="K261" s="97"/>
      <c r="L261" s="96"/>
      <c r="M261" s="117"/>
      <c r="N261" s="99"/>
      <c r="O261" s="157">
        <v>0</v>
      </c>
      <c r="P261" s="157">
        <f aca="true" t="shared" si="17" ref="P261:P274">B261*O261</f>
        <v>0</v>
      </c>
    </row>
    <row r="262" spans="1:16" ht="30">
      <c r="A262" s="48" t="s">
        <v>28</v>
      </c>
      <c r="B262" s="49">
        <v>1</v>
      </c>
      <c r="C262" s="59" t="s">
        <v>29</v>
      </c>
      <c r="D262" s="50" t="s">
        <v>30</v>
      </c>
      <c r="E262" s="51"/>
      <c r="F262" s="195"/>
      <c r="G262" s="96"/>
      <c r="H262" s="96"/>
      <c r="I262" s="96"/>
      <c r="J262" s="96"/>
      <c r="K262" s="97"/>
      <c r="L262" s="96"/>
      <c r="M262" s="117"/>
      <c r="N262" s="99"/>
      <c r="O262" s="157">
        <v>0</v>
      </c>
      <c r="P262" s="157">
        <f t="shared" si="17"/>
        <v>0</v>
      </c>
    </row>
    <row r="263" spans="1:16" ht="88.5">
      <c r="A263" s="48" t="s">
        <v>31</v>
      </c>
      <c r="B263" s="74">
        <v>2</v>
      </c>
      <c r="C263" s="59" t="s">
        <v>543</v>
      </c>
      <c r="D263" s="171" t="s">
        <v>544</v>
      </c>
      <c r="E263" s="51"/>
      <c r="F263" s="195"/>
      <c r="G263" s="54">
        <v>613</v>
      </c>
      <c r="H263" s="54">
        <v>516</v>
      </c>
      <c r="I263" s="54">
        <v>840</v>
      </c>
      <c r="J263" s="54">
        <v>230</v>
      </c>
      <c r="K263" s="54">
        <v>0.2</v>
      </c>
      <c r="L263" s="96"/>
      <c r="M263" s="117"/>
      <c r="N263" s="99"/>
      <c r="O263" s="157">
        <v>0</v>
      </c>
      <c r="P263" s="157">
        <f t="shared" si="17"/>
        <v>0</v>
      </c>
    </row>
    <row r="264" spans="1:16" ht="88.5">
      <c r="A264" s="48" t="s">
        <v>480</v>
      </c>
      <c r="B264" s="74">
        <v>1</v>
      </c>
      <c r="C264" s="59" t="s">
        <v>265</v>
      </c>
      <c r="D264" s="50" t="s">
        <v>266</v>
      </c>
      <c r="E264" s="51"/>
      <c r="F264" s="94"/>
      <c r="G264" s="96">
        <v>760</v>
      </c>
      <c r="H264" s="96">
        <v>580</v>
      </c>
      <c r="I264" s="96">
        <v>460</v>
      </c>
      <c r="J264" s="96">
        <v>230</v>
      </c>
      <c r="K264" s="97">
        <v>3.5</v>
      </c>
      <c r="L264" s="51" t="s">
        <v>59</v>
      </c>
      <c r="M264" s="56" t="s">
        <v>27</v>
      </c>
      <c r="N264" s="99"/>
      <c r="O264" s="157">
        <v>0</v>
      </c>
      <c r="P264" s="157">
        <f t="shared" si="17"/>
        <v>0</v>
      </c>
    </row>
    <row r="265" spans="1:16" ht="78.75">
      <c r="A265" s="48" t="s">
        <v>481</v>
      </c>
      <c r="B265" s="74">
        <v>1</v>
      </c>
      <c r="C265" s="59" t="s">
        <v>268</v>
      </c>
      <c r="D265" s="50" t="s">
        <v>269</v>
      </c>
      <c r="E265" s="51"/>
      <c r="F265" s="94"/>
      <c r="G265" s="53">
        <v>220</v>
      </c>
      <c r="H265" s="51">
        <v>410</v>
      </c>
      <c r="I265" s="53">
        <v>620</v>
      </c>
      <c r="J265" s="53">
        <v>230</v>
      </c>
      <c r="K265" s="75">
        <v>0.36</v>
      </c>
      <c r="L265" s="96"/>
      <c r="M265" s="117"/>
      <c r="N265" s="99"/>
      <c r="O265" s="157">
        <v>0</v>
      </c>
      <c r="P265" s="157">
        <f t="shared" si="17"/>
        <v>0</v>
      </c>
    </row>
    <row r="266" spans="1:16" ht="39.75">
      <c r="A266" s="48" t="s">
        <v>482</v>
      </c>
      <c r="B266" s="74">
        <v>1</v>
      </c>
      <c r="C266" s="50" t="s">
        <v>275</v>
      </c>
      <c r="D266" s="50" t="s">
        <v>276</v>
      </c>
      <c r="E266" s="51"/>
      <c r="F266" s="195"/>
      <c r="G266" s="96">
        <v>1650</v>
      </c>
      <c r="H266" s="96">
        <v>300</v>
      </c>
      <c r="I266" s="96">
        <v>200</v>
      </c>
      <c r="J266" s="96"/>
      <c r="K266" s="97"/>
      <c r="L266" s="96"/>
      <c r="M266" s="117"/>
      <c r="N266" s="99"/>
      <c r="O266" s="157">
        <v>0</v>
      </c>
      <c r="P266" s="157">
        <f t="shared" si="17"/>
        <v>0</v>
      </c>
    </row>
    <row r="267" spans="1:16" ht="112.5" customHeight="1">
      <c r="A267" s="48" t="s">
        <v>484</v>
      </c>
      <c r="B267" s="74">
        <v>1</v>
      </c>
      <c r="C267" s="50" t="s">
        <v>545</v>
      </c>
      <c r="D267" s="141" t="s">
        <v>546</v>
      </c>
      <c r="E267" s="51"/>
      <c r="F267" s="195"/>
      <c r="G267" s="93" t="s">
        <v>542</v>
      </c>
      <c r="H267" s="96"/>
      <c r="I267" s="96"/>
      <c r="J267" s="96"/>
      <c r="K267" s="97"/>
      <c r="L267" s="96"/>
      <c r="M267" s="117"/>
      <c r="N267" s="99"/>
      <c r="O267" s="157">
        <v>0</v>
      </c>
      <c r="P267" s="157">
        <f t="shared" si="17"/>
        <v>0</v>
      </c>
    </row>
    <row r="268" spans="1:16" ht="28.5" customHeight="1">
      <c r="A268" s="48" t="s">
        <v>547</v>
      </c>
      <c r="B268" s="74">
        <v>2</v>
      </c>
      <c r="C268" s="59" t="s">
        <v>548</v>
      </c>
      <c r="D268" s="50" t="s">
        <v>111</v>
      </c>
      <c r="E268" s="51"/>
      <c r="F268" s="52"/>
      <c r="G268" s="54"/>
      <c r="H268" s="54"/>
      <c r="I268" s="54"/>
      <c r="J268" s="54"/>
      <c r="K268" s="55"/>
      <c r="L268" s="54"/>
      <c r="M268" s="60"/>
      <c r="N268" s="57"/>
      <c r="O268" s="157">
        <v>0</v>
      </c>
      <c r="P268" s="157">
        <f t="shared" si="17"/>
        <v>0</v>
      </c>
    </row>
    <row r="269" spans="1:16" ht="141" customHeight="1">
      <c r="A269" s="48" t="s">
        <v>487</v>
      </c>
      <c r="B269" s="74">
        <v>1</v>
      </c>
      <c r="C269" s="59" t="s">
        <v>549</v>
      </c>
      <c r="D269" s="141" t="s">
        <v>550</v>
      </c>
      <c r="E269" s="51"/>
      <c r="F269" s="94"/>
      <c r="G269" s="96">
        <v>450</v>
      </c>
      <c r="H269" s="96">
        <v>535</v>
      </c>
      <c r="I269" s="96">
        <v>700</v>
      </c>
      <c r="J269" s="96">
        <v>230</v>
      </c>
      <c r="K269" s="97">
        <v>3.2</v>
      </c>
      <c r="L269" s="96"/>
      <c r="M269" s="117"/>
      <c r="N269" s="99"/>
      <c r="O269" s="157">
        <v>0</v>
      </c>
      <c r="P269" s="157">
        <f t="shared" si="17"/>
        <v>0</v>
      </c>
    </row>
    <row r="270" spans="1:16" ht="49.5">
      <c r="A270" s="48" t="s">
        <v>488</v>
      </c>
      <c r="B270" s="74">
        <v>1</v>
      </c>
      <c r="C270" s="59" t="s">
        <v>551</v>
      </c>
      <c r="D270" s="50" t="s">
        <v>250</v>
      </c>
      <c r="E270" s="51"/>
      <c r="F270" s="94"/>
      <c r="G270" s="53">
        <v>390</v>
      </c>
      <c r="H270" s="51">
        <v>515</v>
      </c>
      <c r="I270" s="158" t="s">
        <v>251</v>
      </c>
      <c r="J270" s="53">
        <v>230</v>
      </c>
      <c r="K270" s="75">
        <v>0.32</v>
      </c>
      <c r="L270" s="96"/>
      <c r="M270" s="117"/>
      <c r="N270" s="99"/>
      <c r="O270" s="157">
        <v>0</v>
      </c>
      <c r="P270" s="157">
        <f t="shared" si="17"/>
        <v>0</v>
      </c>
    </row>
    <row r="271" spans="1:16" ht="59.25">
      <c r="A271" s="48" t="s">
        <v>489</v>
      </c>
      <c r="B271" s="74">
        <v>1</v>
      </c>
      <c r="C271" s="59" t="s">
        <v>501</v>
      </c>
      <c r="D271" s="141" t="s">
        <v>502</v>
      </c>
      <c r="E271" s="51"/>
      <c r="F271" s="94"/>
      <c r="G271" s="96">
        <v>165</v>
      </c>
      <c r="H271" s="96">
        <v>203</v>
      </c>
      <c r="I271" s="96">
        <v>387</v>
      </c>
      <c r="J271" s="96">
        <v>230</v>
      </c>
      <c r="K271" s="97">
        <v>0.4</v>
      </c>
      <c r="L271" s="96"/>
      <c r="M271" s="117"/>
      <c r="N271" s="99"/>
      <c r="O271" s="157">
        <v>0</v>
      </c>
      <c r="P271" s="157">
        <f t="shared" si="17"/>
        <v>0</v>
      </c>
    </row>
    <row r="272" spans="1:16" ht="39.75">
      <c r="A272" s="48" t="s">
        <v>490</v>
      </c>
      <c r="B272" s="74">
        <v>1</v>
      </c>
      <c r="C272" s="59" t="s">
        <v>552</v>
      </c>
      <c r="D272" s="141" t="s">
        <v>553</v>
      </c>
      <c r="E272" s="51"/>
      <c r="F272" s="94"/>
      <c r="G272" s="96">
        <v>150</v>
      </c>
      <c r="H272" s="96">
        <v>195</v>
      </c>
      <c r="I272" s="96">
        <v>485</v>
      </c>
      <c r="J272" s="96">
        <v>230</v>
      </c>
      <c r="K272" s="97">
        <v>0.1</v>
      </c>
      <c r="L272" s="96"/>
      <c r="M272" s="117"/>
      <c r="N272" s="99"/>
      <c r="O272" s="157">
        <v>0</v>
      </c>
      <c r="P272" s="157">
        <f t="shared" si="17"/>
        <v>0</v>
      </c>
    </row>
    <row r="273" spans="1:16" ht="20.25">
      <c r="A273" s="48" t="s">
        <v>554</v>
      </c>
      <c r="B273" s="74">
        <v>1</v>
      </c>
      <c r="C273" s="50" t="s">
        <v>271</v>
      </c>
      <c r="D273" s="141" t="s">
        <v>272</v>
      </c>
      <c r="E273" s="51"/>
      <c r="F273" s="94"/>
      <c r="G273" s="96" t="s">
        <v>273</v>
      </c>
      <c r="H273" s="96"/>
      <c r="I273" s="96">
        <v>415</v>
      </c>
      <c r="J273" s="96"/>
      <c r="K273" s="97"/>
      <c r="L273" s="51" t="s">
        <v>52</v>
      </c>
      <c r="M273" s="56" t="s">
        <v>27</v>
      </c>
      <c r="N273" s="99"/>
      <c r="O273" s="157">
        <v>0</v>
      </c>
      <c r="P273" s="157">
        <f t="shared" si="17"/>
        <v>0</v>
      </c>
    </row>
    <row r="274" spans="1:16" ht="20.25">
      <c r="A274" s="48" t="s">
        <v>555</v>
      </c>
      <c r="B274" s="74">
        <v>1</v>
      </c>
      <c r="C274" s="50" t="s">
        <v>271</v>
      </c>
      <c r="D274" s="171" t="s">
        <v>272</v>
      </c>
      <c r="E274" s="51"/>
      <c r="F274" s="52"/>
      <c r="G274" s="54" t="s">
        <v>273</v>
      </c>
      <c r="H274" s="54"/>
      <c r="I274" s="54">
        <v>415</v>
      </c>
      <c r="J274" s="54"/>
      <c r="K274" s="54"/>
      <c r="L274" s="93"/>
      <c r="M274" s="98"/>
      <c r="N274" s="99"/>
      <c r="O274" s="157">
        <v>0</v>
      </c>
      <c r="P274" s="157">
        <f t="shared" si="17"/>
        <v>0</v>
      </c>
    </row>
    <row r="275" spans="1:16" ht="12.75">
      <c r="A275" s="199"/>
      <c r="B275" s="205"/>
      <c r="C275" s="201" t="s">
        <v>556</v>
      </c>
      <c r="D275" s="188"/>
      <c r="E275" s="189"/>
      <c r="F275" s="202"/>
      <c r="G275" s="191"/>
      <c r="H275" s="191"/>
      <c r="I275" s="191"/>
      <c r="J275" s="191"/>
      <c r="K275" s="192"/>
      <c r="L275" s="191"/>
      <c r="M275" s="193"/>
      <c r="N275" s="194"/>
      <c r="O275" s="67"/>
      <c r="P275" s="67"/>
    </row>
    <row r="276" spans="1:16" ht="117.75">
      <c r="A276" s="222" t="s">
        <v>35</v>
      </c>
      <c r="B276" s="49">
        <v>1</v>
      </c>
      <c r="C276" s="171" t="s">
        <v>557</v>
      </c>
      <c r="D276" s="171" t="s">
        <v>294</v>
      </c>
      <c r="E276" s="51"/>
      <c r="F276" s="52"/>
      <c r="G276" s="54">
        <v>1480</v>
      </c>
      <c r="H276" s="54">
        <v>555</v>
      </c>
      <c r="I276" s="54">
        <v>1750</v>
      </c>
      <c r="J276" s="54"/>
      <c r="K276" s="54"/>
      <c r="L276" s="96"/>
      <c r="M276" s="117"/>
      <c r="N276" s="99"/>
      <c r="O276" s="157">
        <v>0</v>
      </c>
      <c r="P276" s="157">
        <f>B276*O276</f>
        <v>0</v>
      </c>
    </row>
    <row r="277" spans="1:16" ht="13.5" customHeight="1">
      <c r="A277" s="223"/>
      <c r="B277" s="224"/>
      <c r="C277" s="224"/>
      <c r="D277" s="224"/>
      <c r="E277" s="224"/>
      <c r="F277" s="225"/>
      <c r="G277" s="224"/>
      <c r="H277" s="224"/>
      <c r="I277" s="224"/>
      <c r="J277" s="224"/>
      <c r="K277" s="226">
        <f>SUM(N6:N276)</f>
        <v>113.32999999999998</v>
      </c>
      <c r="L277" s="226"/>
      <c r="M277" s="226"/>
      <c r="N277" s="227"/>
      <c r="O277" s="228" t="s">
        <v>558</v>
      </c>
      <c r="P277" s="229">
        <f>SUM(P6:P276)</f>
        <v>0</v>
      </c>
    </row>
    <row r="278" spans="1:16" ht="13.5" customHeight="1">
      <c r="A278" s="230"/>
      <c r="B278" s="231"/>
      <c r="C278" s="231"/>
      <c r="D278" s="231"/>
      <c r="E278" s="231"/>
      <c r="F278" s="232"/>
      <c r="G278" s="231"/>
      <c r="H278" s="231"/>
      <c r="I278" s="231"/>
      <c r="J278" s="233" t="s">
        <v>559</v>
      </c>
      <c r="K278" s="234">
        <f>K277*0.05</f>
        <v>5.67</v>
      </c>
      <c r="L278" s="234"/>
      <c r="M278" s="234"/>
      <c r="N278" s="235"/>
      <c r="O278" s="236" t="s">
        <v>560</v>
      </c>
      <c r="P278" s="237">
        <f>P279-P277</f>
        <v>0</v>
      </c>
    </row>
    <row r="279" spans="1:16" ht="11.25" customHeight="1">
      <c r="A279" s="230"/>
      <c r="B279" s="231"/>
      <c r="C279" s="238"/>
      <c r="D279" s="238"/>
      <c r="E279" s="231"/>
      <c r="F279" s="239"/>
      <c r="G279" s="231"/>
      <c r="H279" s="231"/>
      <c r="I279" s="231"/>
      <c r="J279" s="233" t="s">
        <v>561</v>
      </c>
      <c r="K279" s="234">
        <f>K277+K278</f>
        <v>118.99999999999999</v>
      </c>
      <c r="L279" s="234"/>
      <c r="M279" s="234"/>
      <c r="N279" s="235"/>
      <c r="O279" s="240" t="s">
        <v>562</v>
      </c>
      <c r="P279" s="241">
        <f>P277*1.23</f>
        <v>0</v>
      </c>
    </row>
    <row r="283" ht="12.75">
      <c r="R283" s="242"/>
    </row>
  </sheetData>
  <sheetProtection selectLockedCells="1" selectUnlockedCells="1"/>
  <autoFilter ref="A5:P279"/>
  <mergeCells count="11">
    <mergeCell ref="A1:M2"/>
    <mergeCell ref="O1:P2"/>
    <mergeCell ref="A3:A5"/>
    <mergeCell ref="B3:B5"/>
    <mergeCell ref="C3:C5"/>
    <mergeCell ref="E3:E5"/>
    <mergeCell ref="F3:F5"/>
    <mergeCell ref="G3:I3"/>
    <mergeCell ref="J3:K4"/>
    <mergeCell ref="O3:O5"/>
    <mergeCell ref="P3:P5"/>
  </mergeCells>
  <printOptions horizontalCentered="1"/>
  <pageMargins left="0.2701388888888889" right="0.30972222222222223" top="0.75" bottom="0.6902777777777778" header="0.5118055555555555" footer="0.5118055555555555"/>
  <pageSetup horizontalDpi="300" verticalDpi="300" orientation="landscape" paperSize="9" scale="75"/>
  <headerFooter alignWithMargins="0">
    <oddFooter>&amp;R&amp;"Tahoma,Pogrubiony"&amp;8Strona &amp;P</oddFooter>
  </headerFooter>
  <rowBreaks count="5" manualBreakCount="5">
    <brk id="51" max="255" man="1"/>
    <brk id="162" max="255" man="1"/>
    <brk id="243" max="255" man="1"/>
    <brk id="252" max="255" man="1"/>
    <brk id="2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krzeminska</dc:creator>
  <cp:keywords/>
  <dc:description/>
  <cp:lastModifiedBy/>
  <cp:lastPrinted>2015-06-25T10:55:30Z</cp:lastPrinted>
  <dcterms:created xsi:type="dcterms:W3CDTF">2009-02-26T10:10:15Z</dcterms:created>
  <dcterms:modified xsi:type="dcterms:W3CDTF">2015-06-25T11:01:27Z</dcterms:modified>
  <cp:category/>
  <cp:version/>
  <cp:contentType/>
  <cp:contentStatus/>
  <cp:revision>2</cp:revision>
</cp:coreProperties>
</file>