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.KSAT_Bank\"/>
    </mc:Choice>
  </mc:AlternateContent>
  <bookViews>
    <workbookView xWindow="0" yWindow="0" windowWidth="28800" windowHeight="11835"/>
  </bookViews>
  <sheets>
    <sheet name="RZiS_UML" sheetId="2" r:id="rId1"/>
  </sheets>
  <externalReferences>
    <externalReference r:id="rId2"/>
  </externalReferences>
  <definedNames>
    <definedName name="Excel_BuiltIn_Print_Area_1">#REF!</definedName>
    <definedName name="TABL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2" l="1"/>
  <c r="E42" i="2"/>
  <c r="E40" i="2"/>
  <c r="E39" i="2"/>
  <c r="E38" i="2" s="1"/>
  <c r="D38" i="2"/>
  <c r="E37" i="2"/>
  <c r="E36" i="2"/>
  <c r="E35" i="2"/>
  <c r="E34" i="2" s="1"/>
  <c r="D34" i="2"/>
  <c r="E32" i="2"/>
  <c r="E31" i="2"/>
  <c r="E30" i="2" s="1"/>
  <c r="D30" i="2"/>
  <c r="E29" i="2"/>
  <c r="E28" i="2"/>
  <c r="E27" i="2"/>
  <c r="E26" i="2" s="1"/>
  <c r="D26" i="2"/>
  <c r="E24" i="2"/>
  <c r="E23" i="2"/>
  <c r="E22" i="2"/>
  <c r="E21" i="2"/>
  <c r="E20" i="2"/>
  <c r="E19" i="2"/>
  <c r="E18" i="2"/>
  <c r="E17" i="2"/>
  <c r="E16" i="2"/>
  <c r="E15" i="2"/>
  <c r="D14" i="2"/>
  <c r="E13" i="2"/>
  <c r="E12" i="2"/>
  <c r="E11" i="2"/>
  <c r="E10" i="2"/>
  <c r="E9" i="2"/>
  <c r="E8" i="2"/>
  <c r="D7" i="2"/>
  <c r="D25" i="2" s="1"/>
  <c r="D33" i="2" s="1"/>
  <c r="D41" i="2" s="1"/>
  <c r="D44" i="2" s="1"/>
  <c r="E7" i="2" l="1"/>
  <c r="E14" i="2"/>
  <c r="E25" i="2" l="1"/>
  <c r="E33" i="2" s="1"/>
  <c r="E41" i="2" s="1"/>
  <c r="E44" i="2" s="1"/>
</calcChain>
</file>

<file path=xl/sharedStrings.xml><?xml version="1.0" encoding="utf-8"?>
<sst xmlns="http://schemas.openxmlformats.org/spreadsheetml/2006/main" count="94" uniqueCount="74">
  <si>
    <t>Nazwa i adres jednostki sprawozdawczej</t>
  </si>
  <si>
    <t>Adresat</t>
  </si>
  <si>
    <t>JST Lublin</t>
  </si>
  <si>
    <t>000594198</t>
  </si>
  <si>
    <t>Numer identyfikacyjny REGON</t>
  </si>
  <si>
    <t>2020.03.31</t>
  </si>
  <si>
    <t>(główny księgowy)</t>
  </si>
  <si>
    <t>(rok, miesiąc, dzień)</t>
  </si>
  <si>
    <t>(kierownik jednostki)</t>
  </si>
  <si>
    <t xml:space="preserve">
Rachunek zysków i strat jednostki       (wariant porównawczy)
</t>
  </si>
  <si>
    <t>sporządzony na dzień  31.12.2019 r.</t>
  </si>
  <si>
    <t> </t>
  </si>
  <si>
    <t>Stan na koniec roku poprzedniego</t>
  </si>
  <si>
    <t>Stan na koniec roku bieżącego</t>
  </si>
  <si>
    <t>A.</t>
  </si>
  <si>
    <t>Przychody netto z podstawowej działalności operacyjnej</t>
  </si>
  <si>
    <t>I.</t>
  </si>
  <si>
    <t>Przychody netto ze sprzedaży produktów</t>
  </si>
  <si>
    <t>II.</t>
  </si>
  <si>
    <t>Zmiana stanu produktów (zwiększenie - wartość dodatnia, zmniejszenie - wartość ujemna)</t>
  </si>
  <si>
    <t>III.</t>
  </si>
  <si>
    <t>Koszt wytworzenia produktów na własne potrzeby jednostki</t>
  </si>
  <si>
    <t>IV.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</si>
  <si>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</si>
  <si>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</si>
  <si>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</si>
  <si>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</si>
  <si>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</si>
  <si>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</si>
  <si>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</si>
  <si>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</si>
  <si>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</si>
  <si>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Usługi obce</t>
  </si>
  <si>
    <t>Podatki i opłaty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</si>
  <si>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</si>
  <si>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</si>
  <si>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</si>
  <si>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</si>
  <si>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</si>
  <si>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</si>
  <si>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</si>
  <si>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</si>
  <si>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</si>
  <si>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</si>
  <si>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C.</t>
  </si>
  <si>
    <t>Zysk (strata) z działalności podstawowej (A-B)</t>
  </si>
  <si>
    <t>D.</t>
  </si>
  <si>
    <t>Pozostałe przychody operacyjne</t>
  </si>
  <si>
    <t>Zysk ze zbycia niefinansowych aktywów trwałych</t>
  </si>
  <si>
    <t>Dotacje</t>
  </si>
  <si>
    <t>Inne przychody operacyjne</t>
  </si>
  <si>
    <t>E.</t>
  </si>
  <si>
    <t>Pozostałe koszty operacyjne</t>
  </si>
  <si>
    <t>Koszty inwestycji finansowanych ze środków własnych samorządowych zakładów budżetowych i dochodów jednostek budżetowych gromadzonych na wydzielonym rachunku</t>
  </si>
  <si>
    <t>F.</t>
  </si>
  <si>
    <t>Zysk (strata) z działalności operacyjnej (C+D-E)</t>
  </si>
  <si>
    <t>G.</t>
  </si>
  <si>
    <t>Przychody finansowe</t>
  </si>
  <si>
    <t>Dywidendy i udziały w zyskach</t>
  </si>
  <si>
    <t>Odsetki</t>
  </si>
  <si>
    <t>Inne</t>
  </si>
  <si>
    <t>H.</t>
  </si>
  <si>
    <t>Koszty finansowe</t>
  </si>
  <si>
    <t>Zysk (strata) brutto (F+G-H)</t>
  </si>
  <si>
    <t>J.</t>
  </si>
  <si>
    <t>Podatek dochodowy</t>
  </si>
  <si>
    <t>K.</t>
  </si>
  <si>
    <t>Pozostałe obowiązkowe zmniejszenia zysku (zwiększenia straty)</t>
  </si>
  <si>
    <t>L.</t>
  </si>
  <si>
    <t>Zysk (strata) netto (I-J-K)</t>
  </si>
  <si>
    <t>SKARBNIK MIASTA LUBLIN</t>
  </si>
  <si>
    <t>Prezydent Miasta Lublin</t>
  </si>
  <si>
    <t>dr Krzysztof Żuk</t>
  </si>
  <si>
    <t>mgr Irena Szumlak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</si>
</sst>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11" x14ac:knownFonts="1"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charset val="238"/>
    </font>
    <font>
      <sz val="8"/>
      <color rgb="FFFF0000"/>
      <name val="Arial CE"/>
      <family val="2"/>
      <charset val="238"/>
    </font>
    <font>
      <b/>
      <sz val="8"/>
      <color theme="1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name val="Arial CE"/>
      <charset val="238"/>
    </font>
    <font>
      <u/>
      <sz val="8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0" fontId="7" fillId="0" borderId="0" xfId="0" applyFont="1" applyBorder="1" applyAlignment="1">
      <alignment wrapText="1"/>
    </xf>
    <xf numFmtId="0" fontId="8" fillId="0" borderId="0" xfId="0" applyFont="1"/>
    <xf numFmtId="0" fontId="0" fillId="0" borderId="13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4" fontId="2" fillId="2" borderId="17" xfId="0" applyNumberFormat="1" applyFont="1" applyFill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4" fontId="0" fillId="0" borderId="18" xfId="0" applyNumberFormat="1" applyFont="1" applyFill="1" applyBorder="1" applyAlignment="1">
      <alignment vertical="center" wrapText="1"/>
    </xf>
    <xf numFmtId="4" fontId="0" fillId="2" borderId="17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4" fontId="9" fillId="0" borderId="18" xfId="0" applyNumberFormat="1" applyFont="1" applyFill="1" applyBorder="1" applyAlignment="1">
      <alignment vertical="center" wrapText="1"/>
    </xf>
    <xf numFmtId="4" fontId="9" fillId="2" borderId="17" xfId="0" applyNumberFormat="1" applyFont="1" applyFill="1" applyBorder="1" applyAlignment="1">
      <alignment vertical="center" wrapText="1"/>
    </xf>
    <xf numFmtId="4" fontId="7" fillId="2" borderId="17" xfId="0" applyNumberFormat="1" applyFont="1" applyFill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4" fontId="7" fillId="2" borderId="21" xfId="0" applyNumberFormat="1" applyFont="1" applyFill="1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49" fontId="10" fillId="0" borderId="0" xfId="0" applyNumberFormat="1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164" fontId="0" fillId="0" borderId="0" xfId="0" applyNumberForma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K.WB\Sprawozdania%20finansowe%20UML\Sprawozdania%20finansowe%202019\Sprawozdanie%20finansowe%20za%202019\BILANS_UML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tokół_WB"/>
      <sheetName val="protokół_WB_pozabil"/>
      <sheetName val="Informacja dodatkowa WB"/>
      <sheetName val="należności i zobowiązania WB"/>
      <sheetName val="Aktywa_WB"/>
      <sheetName val="Pasywa_WB"/>
      <sheetName val="BILANS_WB"/>
      <sheetName val="wyłączenia bilans WB"/>
      <sheetName val="suma bil_WB"/>
      <sheetName val="Przychody i koszty_WB"/>
      <sheetName val="RZiS_WB"/>
      <sheetName val="Wyłączenia RZiS"/>
      <sheetName val="Zał do Zest Zm.w Fun_WB"/>
      <sheetName val="Fundusz_WB"/>
      <sheetName val="Wyłączenia 800 WB"/>
      <sheetName val="INFO_WB"/>
      <sheetName val="AKTYWA_UM"/>
      <sheetName val="PASYWA_UM"/>
      <sheetName val="wyłączenia Bilans UM"/>
      <sheetName val="BILANS_UM przekształcenie"/>
      <sheetName val="BILANS-UML"/>
      <sheetName val="podsumowanie bilans"/>
      <sheetName val="Przychody i koszty_UM"/>
      <sheetName val="Wyłączenia RZiS UM"/>
      <sheetName val="RZiS_UM przekształcenie"/>
      <sheetName val="RZiS_UML"/>
      <sheetName val="podsumowanie RZiS"/>
      <sheetName val="Zał do Funduszu_UM"/>
      <sheetName val="wyłączenia fundusz_UM"/>
      <sheetName val="Fundusz_UM_przekszt wyniku"/>
      <sheetName val="Fundusz_UML"/>
      <sheetName val="podsumowanie fundusz"/>
      <sheetName val="dziennik"/>
      <sheetName val="ZFŚS"/>
      <sheetName val="BILANS-ZFŚS"/>
      <sheetName val="Informacja dodatkowa ZFŚS 2020"/>
      <sheetName val="suma bilansowa"/>
      <sheetName val="OBROTY"/>
      <sheetName val="obrotówka-U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7">
          <cell r="D7">
            <v>2549641955.1999998</v>
          </cell>
        </row>
      </sheetData>
      <sheetData sheetId="20">
        <row r="9">
          <cell r="F9">
            <v>2554117350.1099997</v>
          </cell>
        </row>
      </sheetData>
      <sheetData sheetId="21"/>
      <sheetData sheetId="22"/>
      <sheetData sheetId="23"/>
      <sheetData sheetId="24">
        <row r="7">
          <cell r="V7">
            <v>0</v>
          </cell>
        </row>
        <row r="8">
          <cell r="V8">
            <v>0</v>
          </cell>
        </row>
        <row r="9">
          <cell r="V9">
            <v>0</v>
          </cell>
        </row>
        <row r="10">
          <cell r="V10">
            <v>0</v>
          </cell>
        </row>
        <row r="11">
          <cell r="V11">
            <v>0</v>
          </cell>
        </row>
        <row r="12">
          <cell r="V12">
            <v>2151819301.7400002</v>
          </cell>
        </row>
        <row r="14">
          <cell r="V14">
            <v>49494855.579999998</v>
          </cell>
        </row>
        <row r="15">
          <cell r="V15">
            <v>10593417.759999998</v>
          </cell>
        </row>
        <row r="16">
          <cell r="V16">
            <v>147313962.13</v>
          </cell>
        </row>
        <row r="17">
          <cell r="V17">
            <v>8702586.3599999994</v>
          </cell>
        </row>
        <row r="18">
          <cell r="V18">
            <v>98867348.909999996</v>
          </cell>
        </row>
        <row r="19">
          <cell r="V19">
            <v>20022302.18</v>
          </cell>
        </row>
        <row r="20">
          <cell r="V20">
            <v>10864370.220000001</v>
          </cell>
        </row>
        <row r="21">
          <cell r="V21">
            <v>0</v>
          </cell>
        </row>
        <row r="22">
          <cell r="V22">
            <v>10046415.189999999</v>
          </cell>
        </row>
        <row r="23">
          <cell r="V23">
            <v>7967963.7800000003</v>
          </cell>
        </row>
        <row r="26">
          <cell r="V26">
            <v>23053.01</v>
          </cell>
        </row>
        <row r="27">
          <cell r="V27">
            <v>0</v>
          </cell>
        </row>
        <row r="28">
          <cell r="V28">
            <v>6913745.7600000007</v>
          </cell>
        </row>
        <row r="30">
          <cell r="V30">
            <v>0</v>
          </cell>
        </row>
        <row r="31">
          <cell r="V31">
            <v>5983964.0299999993</v>
          </cell>
        </row>
        <row r="34">
          <cell r="V34">
            <v>8543021.9199999999</v>
          </cell>
        </row>
        <row r="35">
          <cell r="V35">
            <v>2625372.3200000003</v>
          </cell>
        </row>
        <row r="36">
          <cell r="V36">
            <v>29807121.68</v>
          </cell>
        </row>
        <row r="38">
          <cell r="V38">
            <v>34582629.460000001</v>
          </cell>
        </row>
        <row r="39">
          <cell r="V39">
            <v>32700615.199999999</v>
          </cell>
        </row>
        <row r="41">
          <cell r="V41">
            <v>0</v>
          </cell>
        </row>
        <row r="42">
          <cell r="V42">
            <v>0</v>
          </cell>
        </row>
      </sheetData>
      <sheetData sheetId="25">
        <row r="44">
          <cell r="E44">
            <v>1762591185.6300001</v>
          </cell>
        </row>
      </sheetData>
      <sheetData sheetId="26"/>
      <sheetData sheetId="27"/>
      <sheetData sheetId="28"/>
      <sheetData sheetId="29">
        <row r="9">
          <cell r="H9">
            <v>1716699118.3899999</v>
          </cell>
        </row>
      </sheetData>
      <sheetData sheetId="30">
        <row r="30">
          <cell r="E30">
            <v>791526164.47999859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workbookViewId="0">
      <selection activeCell="H18" sqref="H18"/>
    </sheetView>
  </sheetViews>
  <sheetFormatPr defaultRowHeight="12.75" x14ac:dyDescent="0.2"/>
  <cols>
    <col min="1" max="1" width="4.140625" customWidth="1"/>
    <col min="2" max="2" width="26.5703125" customWidth="1"/>
    <col min="3" max="3" width="33.28515625" customWidth="1"/>
    <col min="4" max="4" width="16.42578125" style="23" customWidth="1"/>
    <col min="5" max="5" width="15.7109375" customWidth="1"/>
    <col min="6" max="6" width="13.85546875" style="5" bestFit="1" customWidth="1"/>
    <col min="7" max="7" width="13.28515625" customWidth="1"/>
  </cols>
  <sheetData>
    <row r="1" spans="1:5" x14ac:dyDescent="0.2">
      <c r="A1" s="4"/>
      <c r="B1" s="4"/>
      <c r="C1" s="4"/>
      <c r="D1" s="4"/>
      <c r="E1" s="4"/>
    </row>
    <row r="2" spans="1:5" x14ac:dyDescent="0.2">
      <c r="A2" s="27" t="s">
        <v>0</v>
      </c>
      <c r="B2" s="28"/>
      <c r="C2" s="29" t="s">
        <v>9</v>
      </c>
      <c r="D2" s="27" t="s">
        <v>1</v>
      </c>
      <c r="E2" s="31"/>
    </row>
    <row r="3" spans="1:5" ht="22.5" customHeight="1" x14ac:dyDescent="0.2">
      <c r="A3" s="33"/>
      <c r="B3" s="34"/>
      <c r="C3" s="30"/>
      <c r="D3" s="32"/>
      <c r="E3" s="26"/>
    </row>
    <row r="4" spans="1:5" x14ac:dyDescent="0.2">
      <c r="A4" s="35" t="s">
        <v>3</v>
      </c>
      <c r="B4" s="36"/>
      <c r="C4" s="29" t="s">
        <v>10</v>
      </c>
      <c r="D4" s="37" t="s">
        <v>2</v>
      </c>
      <c r="E4" s="38"/>
    </row>
    <row r="5" spans="1:5" x14ac:dyDescent="0.2">
      <c r="A5" s="41" t="s">
        <v>4</v>
      </c>
      <c r="B5" s="42"/>
      <c r="C5" s="30"/>
      <c r="D5" s="39"/>
      <c r="E5" s="40"/>
    </row>
    <row r="6" spans="1:5" ht="25.5" x14ac:dyDescent="0.2">
      <c r="A6" s="44" t="s">
        <v>11</v>
      </c>
      <c r="B6" s="45"/>
      <c r="C6" s="45"/>
      <c r="D6" s="6" t="s">
        <v>12</v>
      </c>
      <c r="E6" s="7" t="s">
        <v>13</v>
      </c>
    </row>
    <row r="7" spans="1:5" x14ac:dyDescent="0.2">
      <c r="A7" s="8" t="s">
        <v>14</v>
      </c>
      <c r="B7" s="46" t="s">
        <v>15</v>
      </c>
      <c r="C7" s="46"/>
      <c r="D7" s="9">
        <f>SUM(D8:D13)</f>
        <v>2058193280.4400001</v>
      </c>
      <c r="E7" s="9">
        <f>SUM(E8:E13)</f>
        <v>2151819301.7400002</v>
      </c>
    </row>
    <row r="8" spans="1:5" x14ac:dyDescent="0.2">
      <c r="A8" s="10" t="s">
        <v>16</v>
      </c>
      <c r="B8" s="43" t="s">
        <v>17</v>
      </c>
      <c r="C8" s="43"/>
      <c r="D8" s="11"/>
      <c r="E8" s="12">
        <f>'[1]RZiS_UM przekształcenie'!V7</f>
        <v>0</v>
      </c>
    </row>
    <row r="9" spans="1:5" ht="25.5" customHeight="1" x14ac:dyDescent="0.2">
      <c r="A9" s="10" t="s">
        <v>18</v>
      </c>
      <c r="B9" s="43" t="s">
        <v>19</v>
      </c>
      <c r="C9" s="43"/>
      <c r="D9" s="11"/>
      <c r="E9" s="12">
        <f>'[1]RZiS_UM przekształcenie'!V8</f>
        <v>0</v>
      </c>
    </row>
    <row r="10" spans="1:5" x14ac:dyDescent="0.2">
      <c r="A10" s="10" t="s">
        <v>20</v>
      </c>
      <c r="B10" s="43" t="s">
        <v>21</v>
      </c>
      <c r="C10" s="43"/>
      <c r="D10" s="11"/>
      <c r="E10" s="12">
        <f>'[1]RZiS_UM przekształcenie'!V9</f>
        <v>0</v>
      </c>
    </row>
    <row r="11" spans="1:5" x14ac:dyDescent="0.2">
      <c r="A11" s="10" t="s">
        <v>22</v>
      </c>
      <c r="B11" s="43" t="s">
        <v>23</v>
      </c>
      <c r="C11" s="43"/>
      <c r="D11" s="11"/>
      <c r="E11" s="12">
        <f>'[1]RZiS_UM przekształcenie'!V10</f>
        <v>0</v>
      </c>
    </row>
    <row r="12" spans="1:5" x14ac:dyDescent="0.2">
      <c r="A12" s="10" t="s">
        <v>24</v>
      </c>
      <c r="B12" s="47" t="s">
        <v>25</v>
      </c>
      <c r="C12" s="47"/>
      <c r="D12" s="11"/>
      <c r="E12" s="12">
        <f>'[1]RZiS_UM przekształcenie'!V11</f>
        <v>0</v>
      </c>
    </row>
    <row r="13" spans="1:5" x14ac:dyDescent="0.2">
      <c r="A13" s="10" t="s">
        <v>26</v>
      </c>
      <c r="B13" s="43" t="s">
        <v>27</v>
      </c>
      <c r="C13" s="43"/>
      <c r="D13" s="11">
        <v>2058193280.4400001</v>
      </c>
      <c r="E13" s="12">
        <f>'[1]RZiS_UM przekształcenie'!V12</f>
        <v>2151819301.7400002</v>
      </c>
    </row>
    <row r="14" spans="1:5" x14ac:dyDescent="0.2">
      <c r="A14" s="13" t="s">
        <v>28</v>
      </c>
      <c r="B14" s="46" t="s">
        <v>29</v>
      </c>
      <c r="C14" s="46"/>
      <c r="D14" s="9">
        <f>SUM(D15:D24)</f>
        <v>317942094.92000008</v>
      </c>
      <c r="E14" s="9">
        <f>SUM(E15:E24)</f>
        <v>363873222.11000001</v>
      </c>
    </row>
    <row r="15" spans="1:5" x14ac:dyDescent="0.2">
      <c r="A15" s="10" t="s">
        <v>16</v>
      </c>
      <c r="B15" s="43" t="s">
        <v>30</v>
      </c>
      <c r="C15" s="43"/>
      <c r="D15" s="11">
        <v>48275121.799999997</v>
      </c>
      <c r="E15" s="12">
        <f>'[1]RZiS_UM przekształcenie'!V14</f>
        <v>49494855.579999998</v>
      </c>
    </row>
    <row r="16" spans="1:5" x14ac:dyDescent="0.2">
      <c r="A16" s="10" t="s">
        <v>18</v>
      </c>
      <c r="B16" s="43" t="s">
        <v>31</v>
      </c>
      <c r="C16" s="43"/>
      <c r="D16" s="11">
        <v>8303084.5</v>
      </c>
      <c r="E16" s="12">
        <f>'[1]RZiS_UM przekształcenie'!V15</f>
        <v>10593417.759999998</v>
      </c>
    </row>
    <row r="17" spans="1:5" x14ac:dyDescent="0.2">
      <c r="A17" s="10" t="s">
        <v>20</v>
      </c>
      <c r="B17" s="43" t="s">
        <v>32</v>
      </c>
      <c r="C17" s="43"/>
      <c r="D17" s="11">
        <v>118813535.63</v>
      </c>
      <c r="E17" s="12">
        <f>'[1]RZiS_UM przekształcenie'!V16</f>
        <v>147313962.13</v>
      </c>
    </row>
    <row r="18" spans="1:5" x14ac:dyDescent="0.2">
      <c r="A18" s="10" t="s">
        <v>22</v>
      </c>
      <c r="B18" s="43" t="s">
        <v>33</v>
      </c>
      <c r="C18" s="43"/>
      <c r="D18" s="11">
        <v>9370602.9499999993</v>
      </c>
      <c r="E18" s="12">
        <f>'[1]RZiS_UM przekształcenie'!V17</f>
        <v>8702586.3599999994</v>
      </c>
    </row>
    <row r="19" spans="1:5" x14ac:dyDescent="0.2">
      <c r="A19" s="10" t="s">
        <v>24</v>
      </c>
      <c r="B19" s="43" t="s">
        <v>34</v>
      </c>
      <c r="C19" s="43"/>
      <c r="D19" s="11">
        <v>87043754.790000007</v>
      </c>
      <c r="E19" s="12">
        <f>'[1]RZiS_UM przekształcenie'!V18</f>
        <v>98867348.909999996</v>
      </c>
    </row>
    <row r="20" spans="1:5" x14ac:dyDescent="0.2">
      <c r="A20" s="10" t="s">
        <v>26</v>
      </c>
      <c r="B20" s="43" t="s">
        <v>35</v>
      </c>
      <c r="C20" s="43"/>
      <c r="D20" s="11">
        <v>17718780.98</v>
      </c>
      <c r="E20" s="12">
        <f>'[1]RZiS_UM przekształcenie'!V19</f>
        <v>20022302.18</v>
      </c>
    </row>
    <row r="21" spans="1:5" x14ac:dyDescent="0.2">
      <c r="A21" s="10" t="s">
        <v>36</v>
      </c>
      <c r="B21" s="43" t="s">
        <v>37</v>
      </c>
      <c r="C21" s="43"/>
      <c r="D21" s="11">
        <v>9353749.9100000001</v>
      </c>
      <c r="E21" s="12">
        <f>'[1]RZiS_UM przekształcenie'!V20</f>
        <v>10864370.220000001</v>
      </c>
    </row>
    <row r="22" spans="1:5" x14ac:dyDescent="0.2">
      <c r="A22" s="10" t="s">
        <v>38</v>
      </c>
      <c r="B22" s="43" t="s">
        <v>39</v>
      </c>
      <c r="C22" s="43"/>
      <c r="D22" s="11"/>
      <c r="E22" s="12">
        <f>'[1]RZiS_UM przekształcenie'!V21</f>
        <v>0</v>
      </c>
    </row>
    <row r="23" spans="1:5" x14ac:dyDescent="0.2">
      <c r="A23" s="10" t="s">
        <v>40</v>
      </c>
      <c r="B23" s="43" t="s">
        <v>41</v>
      </c>
      <c r="C23" s="43"/>
      <c r="D23" s="11">
        <v>10745134.42</v>
      </c>
      <c r="E23" s="12">
        <f>'[1]RZiS_UM przekształcenie'!V22</f>
        <v>10046415.189999999</v>
      </c>
    </row>
    <row r="24" spans="1:5" x14ac:dyDescent="0.2">
      <c r="A24" s="10" t="s">
        <v>42</v>
      </c>
      <c r="B24" s="43" t="s">
        <v>43</v>
      </c>
      <c r="C24" s="43"/>
      <c r="D24" s="11">
        <v>8318329.9400000004</v>
      </c>
      <c r="E24" s="12">
        <f>'[1]RZiS_UM przekształcenie'!V23</f>
        <v>7967963.7800000003</v>
      </c>
    </row>
    <row r="25" spans="1:5" x14ac:dyDescent="0.2">
      <c r="A25" s="13" t="s">
        <v>44</v>
      </c>
      <c r="B25" s="46" t="s">
        <v>45</v>
      </c>
      <c r="C25" s="46"/>
      <c r="D25" s="9">
        <f>D7-D14</f>
        <v>1740251185.52</v>
      </c>
      <c r="E25" s="9">
        <f>E7-E14</f>
        <v>1787946079.6300001</v>
      </c>
    </row>
    <row r="26" spans="1:5" x14ac:dyDescent="0.2">
      <c r="A26" s="13" t="s">
        <v>46</v>
      </c>
      <c r="B26" s="46" t="s">
        <v>47</v>
      </c>
      <c r="C26" s="46"/>
      <c r="D26" s="9">
        <f>SUM(D27:D29)</f>
        <v>1682349.8499999999</v>
      </c>
      <c r="E26" s="9">
        <f>SUM(E27:E29)</f>
        <v>6936798.7700000005</v>
      </c>
    </row>
    <row r="27" spans="1:5" x14ac:dyDescent="0.2">
      <c r="A27" s="10" t="s">
        <v>16</v>
      </c>
      <c r="B27" s="43" t="s">
        <v>48</v>
      </c>
      <c r="C27" s="43"/>
      <c r="D27" s="11">
        <v>2945.19</v>
      </c>
      <c r="E27" s="12">
        <f>'[1]RZiS_UM przekształcenie'!V26</f>
        <v>23053.01</v>
      </c>
    </row>
    <row r="28" spans="1:5" x14ac:dyDescent="0.2">
      <c r="A28" s="10" t="s">
        <v>18</v>
      </c>
      <c r="B28" s="43" t="s">
        <v>49</v>
      </c>
      <c r="C28" s="43"/>
      <c r="D28" s="11">
        <v>0</v>
      </c>
      <c r="E28" s="12">
        <f>'[1]RZiS_UM przekształcenie'!V27</f>
        <v>0</v>
      </c>
    </row>
    <row r="29" spans="1:5" x14ac:dyDescent="0.2">
      <c r="A29" s="10" t="s">
        <v>20</v>
      </c>
      <c r="B29" s="43" t="s">
        <v>50</v>
      </c>
      <c r="C29" s="43"/>
      <c r="D29" s="11">
        <v>1679404.66</v>
      </c>
      <c r="E29" s="12">
        <f>'[1]RZiS_UM przekształcenie'!V28</f>
        <v>6913745.7600000007</v>
      </c>
    </row>
    <row r="30" spans="1:5" x14ac:dyDescent="0.2">
      <c r="A30" s="13" t="s">
        <v>51</v>
      </c>
      <c r="B30" s="46" t="s">
        <v>52</v>
      </c>
      <c r="C30" s="46"/>
      <c r="D30" s="9">
        <f>SUM(D31:D32)</f>
        <v>6924886.4100000001</v>
      </c>
      <c r="E30" s="9">
        <f>SUM(E31:E32)</f>
        <v>5983964.0299999993</v>
      </c>
    </row>
    <row r="31" spans="1:5" ht="39" customHeight="1" x14ac:dyDescent="0.2">
      <c r="A31" s="10" t="s">
        <v>16</v>
      </c>
      <c r="B31" s="47" t="s">
        <v>53</v>
      </c>
      <c r="C31" s="47"/>
      <c r="D31" s="14"/>
      <c r="E31" s="15">
        <f>'[1]RZiS_UM przekształcenie'!V30</f>
        <v>0</v>
      </c>
    </row>
    <row r="32" spans="1:5" x14ac:dyDescent="0.2">
      <c r="A32" s="10" t="s">
        <v>18</v>
      </c>
      <c r="B32" s="43" t="s">
        <v>52</v>
      </c>
      <c r="C32" s="43"/>
      <c r="D32" s="11">
        <v>6924886.4100000001</v>
      </c>
      <c r="E32" s="15">
        <f>'[1]RZiS_UM przekształcenie'!V31</f>
        <v>5983964.0299999993</v>
      </c>
    </row>
    <row r="33" spans="1:7" x14ac:dyDescent="0.2">
      <c r="A33" s="8" t="s">
        <v>54</v>
      </c>
      <c r="B33" s="48" t="s">
        <v>55</v>
      </c>
      <c r="C33" s="48"/>
      <c r="D33" s="16">
        <f>D25+D26-D30</f>
        <v>1735008648.9599998</v>
      </c>
      <c r="E33" s="16">
        <f>E25+E26-E30</f>
        <v>1788898914.3700001</v>
      </c>
    </row>
    <row r="34" spans="1:7" x14ac:dyDescent="0.2">
      <c r="A34" s="8" t="s">
        <v>56</v>
      </c>
      <c r="B34" s="48" t="s">
        <v>57</v>
      </c>
      <c r="C34" s="48"/>
      <c r="D34" s="16">
        <f>SUM(D35:D37)</f>
        <v>18503428.609999999</v>
      </c>
      <c r="E34" s="16">
        <f>SUM(E35:E37)</f>
        <v>40975515.920000002</v>
      </c>
    </row>
    <row r="35" spans="1:7" x14ac:dyDescent="0.2">
      <c r="A35" s="10" t="s">
        <v>16</v>
      </c>
      <c r="B35" s="43" t="s">
        <v>58</v>
      </c>
      <c r="C35" s="43"/>
      <c r="D35" s="11">
        <v>15354204.710000001</v>
      </c>
      <c r="E35" s="12">
        <f>'[1]RZiS_UM przekształcenie'!V34</f>
        <v>8543021.9199999999</v>
      </c>
    </row>
    <row r="36" spans="1:7" x14ac:dyDescent="0.2">
      <c r="A36" s="10" t="s">
        <v>18</v>
      </c>
      <c r="B36" s="43" t="s">
        <v>59</v>
      </c>
      <c r="C36" s="43"/>
      <c r="D36" s="11">
        <v>1980109.75</v>
      </c>
      <c r="E36" s="12">
        <f>'[1]RZiS_UM przekształcenie'!V35</f>
        <v>2625372.3200000003</v>
      </c>
    </row>
    <row r="37" spans="1:7" x14ac:dyDescent="0.2">
      <c r="A37" s="10" t="s">
        <v>20</v>
      </c>
      <c r="B37" s="43" t="s">
        <v>60</v>
      </c>
      <c r="C37" s="43"/>
      <c r="D37" s="11">
        <v>1169114.1499999999</v>
      </c>
      <c r="E37" s="12">
        <f>'[1]RZiS_UM przekształcenie'!V36</f>
        <v>29807121.68</v>
      </c>
    </row>
    <row r="38" spans="1:7" x14ac:dyDescent="0.2">
      <c r="A38" s="8" t="s">
        <v>61</v>
      </c>
      <c r="B38" s="48" t="s">
        <v>62</v>
      </c>
      <c r="C38" s="48"/>
      <c r="D38" s="16">
        <f>SUM(D39:D40)</f>
        <v>36812959.18</v>
      </c>
      <c r="E38" s="16">
        <f>SUM(E39:E40)</f>
        <v>67283244.659999996</v>
      </c>
    </row>
    <row r="39" spans="1:7" x14ac:dyDescent="0.2">
      <c r="A39" s="10" t="s">
        <v>16</v>
      </c>
      <c r="B39" s="43" t="s">
        <v>59</v>
      </c>
      <c r="C39" s="43"/>
      <c r="D39" s="11">
        <v>31227470.059999999</v>
      </c>
      <c r="E39" s="12">
        <f>'[1]RZiS_UM przekształcenie'!V38</f>
        <v>34582629.460000001</v>
      </c>
    </row>
    <row r="40" spans="1:7" x14ac:dyDescent="0.2">
      <c r="A40" s="10" t="s">
        <v>18</v>
      </c>
      <c r="B40" s="43" t="s">
        <v>60</v>
      </c>
      <c r="C40" s="43"/>
      <c r="D40" s="11">
        <v>5585489.1200000001</v>
      </c>
      <c r="E40" s="12">
        <f>'[1]RZiS_UM przekształcenie'!V39</f>
        <v>32700615.199999999</v>
      </c>
    </row>
    <row r="41" spans="1:7" x14ac:dyDescent="0.2">
      <c r="A41" s="8" t="s">
        <v>16</v>
      </c>
      <c r="B41" s="48" t="s">
        <v>63</v>
      </c>
      <c r="C41" s="48"/>
      <c r="D41" s="16">
        <f>D33+D34-D38</f>
        <v>1716699118.3899996</v>
      </c>
      <c r="E41" s="16">
        <f>E33+E34-E38</f>
        <v>1762591185.6300001</v>
      </c>
    </row>
    <row r="42" spans="1:7" x14ac:dyDescent="0.2">
      <c r="A42" s="8" t="s">
        <v>64</v>
      </c>
      <c r="B42" s="48" t="s">
        <v>65</v>
      </c>
      <c r="C42" s="48"/>
      <c r="D42" s="11"/>
      <c r="E42" s="12">
        <f>'[1]RZiS_UM przekształcenie'!V41</f>
        <v>0</v>
      </c>
    </row>
    <row r="43" spans="1:7" x14ac:dyDescent="0.2">
      <c r="A43" s="8" t="s">
        <v>66</v>
      </c>
      <c r="B43" s="48" t="s">
        <v>67</v>
      </c>
      <c r="C43" s="48"/>
      <c r="D43" s="11"/>
      <c r="E43" s="12">
        <f>'[1]RZiS_UM przekształcenie'!V42</f>
        <v>0</v>
      </c>
    </row>
    <row r="44" spans="1:7" x14ac:dyDescent="0.2">
      <c r="A44" s="17" t="s">
        <v>68</v>
      </c>
      <c r="B44" s="49" t="s">
        <v>69</v>
      </c>
      <c r="C44" s="49"/>
      <c r="D44" s="18">
        <f>D41-D42-D43</f>
        <v>1716699118.3899996</v>
      </c>
      <c r="E44" s="18">
        <f>E41-E42-E43</f>
        <v>1762591185.6300001</v>
      </c>
      <c r="F44" s="3"/>
      <c r="G44" s="3"/>
    </row>
    <row r="45" spans="1:7" x14ac:dyDescent="0.2">
      <c r="A45" s="50"/>
      <c r="B45" s="50"/>
      <c r="C45" s="50"/>
      <c r="D45" s="50"/>
      <c r="E45" s="50"/>
      <c r="F45" s="2"/>
      <c r="G45" s="3"/>
    </row>
    <row r="46" spans="1:7" x14ac:dyDescent="0.2">
      <c r="A46" s="19"/>
      <c r="B46" s="19"/>
      <c r="C46" s="19"/>
      <c r="D46" s="19"/>
      <c r="E46" s="19"/>
    </row>
    <row r="47" spans="1:7" x14ac:dyDescent="0.2">
      <c r="A47" s="19"/>
      <c r="B47" s="24" t="s">
        <v>70</v>
      </c>
      <c r="C47" s="25"/>
      <c r="D47" s="24" t="s">
        <v>71</v>
      </c>
      <c r="E47" s="19"/>
    </row>
    <row r="48" spans="1:7" x14ac:dyDescent="0.2">
      <c r="A48" s="19"/>
      <c r="B48" s="24"/>
      <c r="C48" s="25"/>
      <c r="D48" s="24"/>
      <c r="E48" s="19"/>
    </row>
    <row r="49" spans="1:5" x14ac:dyDescent="0.2">
      <c r="A49" s="19"/>
      <c r="B49" s="24" t="s">
        <v>73</v>
      </c>
      <c r="C49" s="25"/>
      <c r="D49" s="24" t="s">
        <v>72</v>
      </c>
      <c r="E49" s="19"/>
    </row>
    <row r="50" spans="1:5" x14ac:dyDescent="0.2">
      <c r="A50" s="19"/>
      <c r="B50" s="19"/>
      <c r="C50" s="20" t="s">
        <v>5</v>
      </c>
      <c r="D50" s="19"/>
      <c r="E50" s="19"/>
    </row>
    <row r="51" spans="1:5" x14ac:dyDescent="0.2">
      <c r="A51" s="1"/>
      <c r="B51" s="21" t="s">
        <v>6</v>
      </c>
      <c r="C51" s="22" t="s">
        <v>7</v>
      </c>
      <c r="D51" s="51" t="s">
        <v>8</v>
      </c>
      <c r="E51" s="51"/>
    </row>
  </sheetData>
  <sheetProtection selectLockedCells="1" selectUnlockedCells="1"/>
  <mergeCells count="49">
    <mergeCell ref="B42:C42"/>
    <mergeCell ref="B43:C43"/>
    <mergeCell ref="B44:C44"/>
    <mergeCell ref="A45:E45"/>
    <mergeCell ref="D51:E51"/>
    <mergeCell ref="B41:C4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A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2:B2"/>
    <mergeCell ref="C2:C3"/>
    <mergeCell ref="D2:E3"/>
    <mergeCell ref="A3:B3"/>
    <mergeCell ref="A4:B4"/>
    <mergeCell ref="C4:C5"/>
    <mergeCell ref="D4:E5"/>
    <mergeCell ref="A5:B5"/>
  </mergeCells>
  <pageMargins left="0.7" right="0.7" top="0.75" bottom="0.75" header="0.3" footer="0.3"/>
  <pageSetup paperSize="9" scale="72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RZiS_UML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Walencik</dc:creator>
  <cp:lastModifiedBy>Ewa Goslawska</cp:lastModifiedBy>
  <dcterms:created xsi:type="dcterms:W3CDTF">2020-05-25T09:11:35Z</dcterms:created>
  <dcterms:modified xsi:type="dcterms:W3CDTF">2020-05-25T12:27:13Z</dcterms:modified>
</cp:coreProperties>
</file>