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FGZGiK" sheetId="1" r:id="rId1"/>
  </sheets>
  <definedNames>
    <definedName name="_xlnm.Print_Titles" localSheetId="0">'FGZGiK'!$8:$8</definedName>
  </definedNames>
  <calcPr fullCalcOnLoad="1"/>
</workbook>
</file>

<file path=xl/sharedStrings.xml><?xml version="1.0" encoding="utf-8"?>
<sst xmlns="http://schemas.openxmlformats.org/spreadsheetml/2006/main" count="45" uniqueCount="38">
  <si>
    <t>Dział</t>
  </si>
  <si>
    <t>Stan środków obrotowych na początek roku</t>
  </si>
  <si>
    <t>Suma bilansowa</t>
  </si>
  <si>
    <t>Przelewy redystrybucyjne</t>
  </si>
  <si>
    <t>Zakup usług pozostałych</t>
  </si>
  <si>
    <t>w tym: stan środków pieniężnych</t>
  </si>
  <si>
    <t xml:space="preserve">Prezydenta Miasta </t>
  </si>
  <si>
    <t>w złotych</t>
  </si>
  <si>
    <t>Zakup materiałów i wyposażenia</t>
  </si>
  <si>
    <t xml:space="preserve">Rozdz. 
§     </t>
  </si>
  <si>
    <t>Treść</t>
  </si>
  <si>
    <t>Przychody</t>
  </si>
  <si>
    <t xml:space="preserve">Wydatki </t>
  </si>
  <si>
    <t>(nazwa działu, rozdziału, źródła przychodów, zadania, paragrafu)</t>
  </si>
  <si>
    <t>Działalność usługowa</t>
  </si>
  <si>
    <t>Fundusz Gospodarki Zasobem Geodezyjnym i Kartograficznym</t>
  </si>
  <si>
    <t>zakup materiałów i usług</t>
  </si>
  <si>
    <t>Zakup usług remontowych</t>
  </si>
  <si>
    <t>zakup sprzętu specjalistycznego</t>
  </si>
  <si>
    <t>Wydatki na zakupy inwestycyjne funduszy celowych</t>
  </si>
  <si>
    <t xml:space="preserve">wpłaty na rzecz Centralnego i Wojewódzkiego Funduszu Gospodarki Zasobem Geodezyjnym i Kartograficznym </t>
  </si>
  <si>
    <t>sprzedaż map i wyrysów</t>
  </si>
  <si>
    <t xml:space="preserve">Wpływy z usług </t>
  </si>
  <si>
    <t>odsetki od nieterminowych wpłat</t>
  </si>
  <si>
    <t>Pozostałe odsetki</t>
  </si>
  <si>
    <t>0830</t>
  </si>
  <si>
    <t>0920</t>
  </si>
  <si>
    <t>Plan na 2006 rok
wg uchwały 
budżetowej</t>
  </si>
  <si>
    <t>Plan na 2006 rok
po zmianach</t>
  </si>
  <si>
    <t>Wykonanie
na 30 czerwca
2006 roku</t>
  </si>
  <si>
    <t>%
 6:5</t>
  </si>
  <si>
    <t xml:space="preserve">    Załącznik nr 14</t>
  </si>
  <si>
    <t>Stan środków obrotowych na koniec okresu sprawozdawczego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</si>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</sst>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3" fontId="4" fillId="2" borderId="3" xfId="0" applyNumberFormat="1" applyFont="1" applyFill="1" applyBorder="1" applyAlignment="1">
      <alignment/>
    </xf>
    <xf numFmtId="3" fontId="5" fillId="1" borderId="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1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8" fillId="0" borderId="4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4" fillId="1" borderId="3" xfId="0" applyFont="1" applyFill="1" applyBorder="1" applyAlignment="1">
      <alignment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3" fontId="9" fillId="0" borderId="14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0" fontId="9" fillId="0" borderId="15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3" fontId="4" fillId="2" borderId="16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10" fontId="4" fillId="2" borderId="12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0" fontId="5" fillId="1" borderId="12" xfId="0" applyNumberFormat="1" applyFont="1" applyFill="1" applyBorder="1" applyAlignment="1">
      <alignment/>
    </xf>
    <xf numFmtId="10" fontId="4" fillId="3" borderId="12" xfId="0" applyNumberFormat="1" applyFont="1" applyFill="1" applyBorder="1" applyAlignment="1">
      <alignment/>
    </xf>
    <xf numFmtId="10" fontId="8" fillId="3" borderId="18" xfId="0" applyNumberFormat="1" applyFont="1" applyFill="1" applyBorder="1" applyAlignment="1">
      <alignment/>
    </xf>
    <xf numFmtId="10" fontId="9" fillId="3" borderId="12" xfId="0" applyNumberFormat="1" applyFont="1" applyFill="1" applyBorder="1" applyAlignment="1">
      <alignment/>
    </xf>
    <xf numFmtId="10" fontId="8" fillId="3" borderId="12" xfId="0" applyNumberFormat="1" applyFont="1" applyFill="1" applyBorder="1" applyAlignment="1">
      <alignment/>
    </xf>
    <xf numFmtId="10" fontId="4" fillId="1" borderId="19" xfId="0" applyNumberFormat="1" applyFont="1" applyFill="1" applyBorder="1" applyAlignment="1">
      <alignment/>
    </xf>
    <xf numFmtId="10" fontId="4" fillId="2" borderId="19" xfId="0" applyNumberFormat="1" applyFont="1" applyFill="1" applyBorder="1" applyAlignment="1">
      <alignment/>
    </xf>
    <xf numFmtId="10" fontId="4" fillId="3" borderId="19" xfId="0" applyNumberFormat="1" applyFont="1" applyFill="1" applyBorder="1" applyAlignment="1">
      <alignment/>
    </xf>
    <xf numFmtId="10" fontId="9" fillId="0" borderId="19" xfId="0" applyNumberFormat="1" applyFont="1" applyBorder="1" applyAlignment="1">
      <alignment/>
    </xf>
    <xf numFmtId="10" fontId="9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center"/>
    </xf>
    <xf numFmtId="3" fontId="4" fillId="1" borderId="8" xfId="0" applyNumberFormat="1" applyFont="1" applyFill="1" applyBorder="1" applyAlignment="1">
      <alignment/>
    </xf>
    <xf numFmtId="10" fontId="8" fillId="0" borderId="21" xfId="0" applyNumberFormat="1" applyFont="1" applyBorder="1" applyAlignment="1">
      <alignment horizontal="right" wrapText="1"/>
    </xf>
    <xf numFmtId="10" fontId="9" fillId="0" borderId="12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/>
    </xf>
    <xf numFmtId="0" fontId="8" fillId="0" borderId="22" xfId="0" applyNumberFormat="1" applyFont="1" applyBorder="1" applyAlignment="1">
      <alignment horizontal="right"/>
    </xf>
    <xf numFmtId="0" fontId="9" fillId="0" borderId="16" xfId="0" applyNumberFormat="1" applyFont="1" applyBorder="1" applyAlignment="1" quotePrefix="1">
      <alignment horizontal="right"/>
    </xf>
    <xf numFmtId="0" fontId="9" fillId="0" borderId="10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5" fillId="1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4" fillId="1" borderId="8" xfId="0" applyNumberFormat="1" applyFont="1" applyFill="1" applyBorder="1" applyAlignment="1">
      <alignment/>
    </xf>
    <xf numFmtId="4" fontId="4" fillId="0" borderId="8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3" xfId="0" applyNumberFormat="1" applyFont="1" applyBorder="1" applyAlignment="1">
      <alignment horizontal="right" wrapText="1"/>
    </xf>
    <xf numFmtId="4" fontId="9" fillId="0" borderId="8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5" zoomScaleNormal="75" workbookViewId="0" topLeftCell="A1">
      <selection activeCell="F5" sqref="F5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2.25390625" style="0" customWidth="1"/>
    <col min="4" max="4" width="19.875" style="0" customWidth="1"/>
    <col min="5" max="5" width="18.625" style="0" customWidth="1"/>
    <col min="6" max="6" width="17.875" style="0" customWidth="1"/>
    <col min="7" max="7" width="13.75390625" style="0" customWidth="1"/>
  </cols>
  <sheetData>
    <row r="1" spans="3:6" ht="15.75">
      <c r="C1" s="4"/>
      <c r="D1" s="34"/>
      <c r="E1" s="34"/>
      <c r="F1" s="34" t="s">
        <v>31</v>
      </c>
    </row>
    <row r="2" spans="3:6" ht="9.75" customHeight="1">
      <c r="C2" s="4"/>
      <c r="D2" s="34"/>
      <c r="E2" s="34"/>
      <c r="F2" s="34"/>
    </row>
    <row r="3" spans="1:6" ht="15.75">
      <c r="A3" s="52" t="s">
        <v>15</v>
      </c>
      <c r="C3" s="4"/>
      <c r="D3" s="34"/>
      <c r="E3" s="34"/>
      <c r="F3" s="34"/>
    </row>
    <row r="4" spans="3:6" ht="9" customHeight="1">
      <c r="C4" s="4"/>
      <c r="D4" s="34"/>
      <c r="E4" s="34"/>
      <c r="F4" s="34"/>
    </row>
    <row r="5" spans="1:6" ht="15.75" customHeight="1" thickBot="1">
      <c r="A5" s="1"/>
      <c r="B5" s="1"/>
      <c r="C5" s="1"/>
      <c r="D5" s="53"/>
      <c r="E5" s="53"/>
      <c r="F5" s="53" t="s">
        <v>7</v>
      </c>
    </row>
    <row r="6" spans="1:7" ht="22.5" customHeight="1" thickTop="1">
      <c r="A6" s="5"/>
      <c r="B6" s="5"/>
      <c r="C6" s="74" t="s">
        <v>10</v>
      </c>
      <c r="D6" s="95" t="s">
        <v>27</v>
      </c>
      <c r="E6" s="95" t="s">
        <v>28</v>
      </c>
      <c r="F6" s="95" t="s">
        <v>29</v>
      </c>
      <c r="G6" s="95" t="s">
        <v>30</v>
      </c>
    </row>
    <row r="7" spans="1:7" ht="39.75" customHeight="1" thickBot="1">
      <c r="A7" s="20" t="s">
        <v>0</v>
      </c>
      <c r="B7" s="21" t="s">
        <v>9</v>
      </c>
      <c r="C7" s="20" t="s">
        <v>13</v>
      </c>
      <c r="D7" s="96" t="s">
        <v>6</v>
      </c>
      <c r="E7" s="96" t="s">
        <v>6</v>
      </c>
      <c r="F7" s="96" t="s">
        <v>6</v>
      </c>
      <c r="G7" s="96"/>
    </row>
    <row r="8" spans="1:7" ht="14.25" thickBot="1" thickTop="1">
      <c r="A8" s="2">
        <v>1</v>
      </c>
      <c r="B8" s="2">
        <v>2</v>
      </c>
      <c r="C8" s="2">
        <v>3</v>
      </c>
      <c r="D8" s="3">
        <v>4</v>
      </c>
      <c r="E8" s="3">
        <v>5</v>
      </c>
      <c r="F8" s="3">
        <v>6</v>
      </c>
      <c r="G8" s="6">
        <v>7</v>
      </c>
    </row>
    <row r="9" spans="1:7" s="17" customFormat="1" ht="21" customHeight="1" thickTop="1">
      <c r="A9" s="22"/>
      <c r="B9" s="22"/>
      <c r="C9" s="44" t="s">
        <v>1</v>
      </c>
      <c r="D9" s="45">
        <v>894651</v>
      </c>
      <c r="E9" s="45">
        <v>1426851</v>
      </c>
      <c r="F9" s="82">
        <v>1426851.36</v>
      </c>
      <c r="G9" s="54"/>
    </row>
    <row r="10" spans="1:7" s="17" customFormat="1" ht="18" customHeight="1" hidden="1">
      <c r="A10" s="50"/>
      <c r="B10" s="50"/>
      <c r="C10" s="41" t="s">
        <v>5</v>
      </c>
      <c r="D10" s="35"/>
      <c r="E10" s="35"/>
      <c r="F10" s="83"/>
      <c r="G10" s="55"/>
    </row>
    <row r="11" spans="1:7" s="10" customFormat="1" ht="17.25" customHeight="1">
      <c r="A11" s="18"/>
      <c r="B11" s="19"/>
      <c r="C11" s="11" t="s">
        <v>11</v>
      </c>
      <c r="D11" s="8">
        <f aca="true" t="shared" si="0" ref="D11:F12">D12</f>
        <v>800000</v>
      </c>
      <c r="E11" s="8">
        <f t="shared" si="0"/>
        <v>800000</v>
      </c>
      <c r="F11" s="84">
        <f t="shared" si="0"/>
        <v>384538.83</v>
      </c>
      <c r="G11" s="62">
        <f>F11/E11</f>
        <v>0.4806735375</v>
      </c>
    </row>
    <row r="12" spans="1:7" s="9" customFormat="1" ht="19.5" customHeight="1">
      <c r="A12" s="56">
        <v>710</v>
      </c>
      <c r="B12" s="56"/>
      <c r="C12" s="56" t="s">
        <v>14</v>
      </c>
      <c r="D12" s="7">
        <f t="shared" si="0"/>
        <v>800000</v>
      </c>
      <c r="E12" s="7">
        <f t="shared" si="0"/>
        <v>800000</v>
      </c>
      <c r="F12" s="85">
        <f t="shared" si="0"/>
        <v>384538.83</v>
      </c>
      <c r="G12" s="58">
        <f aca="true" t="shared" si="1" ref="G12:G27">F12/E12</f>
        <v>0.4806735375</v>
      </c>
    </row>
    <row r="13" spans="1:7" s="17" customFormat="1" ht="19.5" customHeight="1">
      <c r="A13" s="29"/>
      <c r="B13" s="78">
        <v>71030</v>
      </c>
      <c r="C13" s="61" t="s">
        <v>15</v>
      </c>
      <c r="D13" s="26">
        <f>D14+D16</f>
        <v>800000</v>
      </c>
      <c r="E13" s="26">
        <f>E14+E16</f>
        <v>800000</v>
      </c>
      <c r="F13" s="86">
        <f>F14+F16</f>
        <v>384538.83</v>
      </c>
      <c r="G13" s="63">
        <f t="shared" si="1"/>
        <v>0.4806735375</v>
      </c>
    </row>
    <row r="14" spans="1:7" s="17" customFormat="1" ht="19.5" customHeight="1">
      <c r="A14" s="29"/>
      <c r="B14" s="79"/>
      <c r="C14" s="59" t="s">
        <v>21</v>
      </c>
      <c r="D14" s="28">
        <f>D15</f>
        <v>750000</v>
      </c>
      <c r="E14" s="28">
        <f>E15</f>
        <v>750000</v>
      </c>
      <c r="F14" s="87">
        <f>F15</f>
        <v>354387.34</v>
      </c>
      <c r="G14" s="64">
        <f t="shared" si="1"/>
        <v>0.47251645333333336</v>
      </c>
    </row>
    <row r="15" spans="1:7" s="48" customFormat="1" ht="19.5" customHeight="1">
      <c r="A15" s="81"/>
      <c r="B15" s="80" t="s">
        <v>25</v>
      </c>
      <c r="C15" s="57" t="s">
        <v>22</v>
      </c>
      <c r="D15" s="47">
        <v>750000</v>
      </c>
      <c r="E15" s="47">
        <v>750000</v>
      </c>
      <c r="F15" s="88">
        <v>354387.34</v>
      </c>
      <c r="G15" s="65">
        <f t="shared" si="1"/>
        <v>0.47251645333333336</v>
      </c>
    </row>
    <row r="16" spans="1:7" s="17" customFormat="1" ht="19.5" customHeight="1">
      <c r="A16" s="29"/>
      <c r="B16" s="79"/>
      <c r="C16" s="59" t="s">
        <v>23</v>
      </c>
      <c r="D16" s="28">
        <f>D17</f>
        <v>50000</v>
      </c>
      <c r="E16" s="28">
        <f>E17</f>
        <v>50000</v>
      </c>
      <c r="F16" s="87">
        <f>F17</f>
        <v>30151.49</v>
      </c>
      <c r="G16" s="64">
        <f t="shared" si="1"/>
        <v>0.6030298000000001</v>
      </c>
    </row>
    <row r="17" spans="1:7" s="48" customFormat="1" ht="19.5" customHeight="1">
      <c r="A17" s="81"/>
      <c r="B17" s="80" t="s">
        <v>26</v>
      </c>
      <c r="C17" s="57" t="s">
        <v>24</v>
      </c>
      <c r="D17" s="47">
        <v>50000</v>
      </c>
      <c r="E17" s="47">
        <v>50000</v>
      </c>
      <c r="F17" s="88">
        <v>30151.49</v>
      </c>
      <c r="G17" s="65">
        <f t="shared" si="1"/>
        <v>0.6030298000000001</v>
      </c>
    </row>
    <row r="18" spans="1:7" s="17" customFormat="1" ht="19.5" customHeight="1">
      <c r="A18" s="29"/>
      <c r="B18" s="15"/>
      <c r="C18" s="24" t="s">
        <v>2</v>
      </c>
      <c r="D18" s="26">
        <f>D9+D11</f>
        <v>1694651</v>
      </c>
      <c r="E18" s="26">
        <f>E9+E11</f>
        <v>2226851</v>
      </c>
      <c r="F18" s="86">
        <f>F9+F11</f>
        <v>1811390.1900000002</v>
      </c>
      <c r="G18" s="66"/>
    </row>
    <row r="19" spans="1:7" s="38" customFormat="1" ht="19.5" customHeight="1">
      <c r="A19" s="39"/>
      <c r="B19" s="39"/>
      <c r="C19" s="40" t="s">
        <v>12</v>
      </c>
      <c r="D19" s="75">
        <f aca="true" t="shared" si="2" ref="D19:F20">D20</f>
        <v>800000</v>
      </c>
      <c r="E19" s="75">
        <f t="shared" si="2"/>
        <v>2176000</v>
      </c>
      <c r="F19" s="89">
        <f t="shared" si="2"/>
        <v>196826.13</v>
      </c>
      <c r="G19" s="67">
        <f t="shared" si="1"/>
        <v>0.09045318474264706</v>
      </c>
    </row>
    <row r="20" spans="1:7" s="17" customFormat="1" ht="21" customHeight="1">
      <c r="A20" s="12">
        <v>710</v>
      </c>
      <c r="B20" s="13"/>
      <c r="C20" s="14" t="s">
        <v>14</v>
      </c>
      <c r="D20" s="7">
        <f t="shared" si="2"/>
        <v>800000</v>
      </c>
      <c r="E20" s="7">
        <f t="shared" si="2"/>
        <v>2176000</v>
      </c>
      <c r="F20" s="85">
        <f t="shared" si="2"/>
        <v>196826.13</v>
      </c>
      <c r="G20" s="68">
        <f t="shared" si="1"/>
        <v>0.09045318474264706</v>
      </c>
    </row>
    <row r="21" spans="1:7" s="17" customFormat="1" ht="18.75" customHeight="1">
      <c r="A21" s="15"/>
      <c r="B21" s="24">
        <v>71030</v>
      </c>
      <c r="C21" s="25" t="s">
        <v>15</v>
      </c>
      <c r="D21" s="27">
        <f>D22+D26+D28</f>
        <v>800000</v>
      </c>
      <c r="E21" s="27">
        <f>E22+E26+E28</f>
        <v>2176000</v>
      </c>
      <c r="F21" s="90">
        <f>F22+F26+F28</f>
        <v>196826.13</v>
      </c>
      <c r="G21" s="69">
        <f t="shared" si="1"/>
        <v>0.09045318474264706</v>
      </c>
    </row>
    <row r="22" spans="1:7" s="48" customFormat="1" ht="19.5" customHeight="1">
      <c r="A22" s="49"/>
      <c r="B22" s="30"/>
      <c r="C22" s="31" t="s">
        <v>16</v>
      </c>
      <c r="D22" s="16">
        <f>SUM(D23:D25)</f>
        <v>570000</v>
      </c>
      <c r="E22" s="16">
        <f>SUM(E23:E25)</f>
        <v>1566000</v>
      </c>
      <c r="F22" s="91">
        <f>SUM(F23:F25)</f>
        <v>119938.38</v>
      </c>
      <c r="G22" s="76">
        <f t="shared" si="1"/>
        <v>0.07658900383141763</v>
      </c>
    </row>
    <row r="23" spans="1:7" s="48" customFormat="1" ht="18.75" customHeight="1">
      <c r="A23" s="49"/>
      <c r="B23" s="46">
        <v>4210</v>
      </c>
      <c r="C23" s="41" t="s">
        <v>8</v>
      </c>
      <c r="D23" s="60">
        <v>30000</v>
      </c>
      <c r="E23" s="60">
        <v>30000</v>
      </c>
      <c r="F23" s="92">
        <v>2571.15</v>
      </c>
      <c r="G23" s="65">
        <f t="shared" si="1"/>
        <v>0.085705</v>
      </c>
    </row>
    <row r="24" spans="1:7" s="48" customFormat="1" ht="18.75" customHeight="1">
      <c r="A24" s="49"/>
      <c r="B24" s="46">
        <v>4270</v>
      </c>
      <c r="C24" s="41" t="s">
        <v>17</v>
      </c>
      <c r="D24" s="60">
        <v>30000</v>
      </c>
      <c r="E24" s="60">
        <v>30000</v>
      </c>
      <c r="F24" s="92">
        <v>3409.82</v>
      </c>
      <c r="G24" s="65">
        <f t="shared" si="1"/>
        <v>0.11366066666666667</v>
      </c>
    </row>
    <row r="25" spans="1:7" s="48" customFormat="1" ht="18.75" customHeight="1">
      <c r="A25" s="49"/>
      <c r="B25" s="46">
        <v>4300</v>
      </c>
      <c r="C25" s="41" t="s">
        <v>4</v>
      </c>
      <c r="D25" s="60">
        <v>510000</v>
      </c>
      <c r="E25" s="60">
        <v>1506000</v>
      </c>
      <c r="F25" s="92">
        <v>113957.41</v>
      </c>
      <c r="G25" s="65">
        <f t="shared" si="1"/>
        <v>0.07566893094289509</v>
      </c>
    </row>
    <row r="26" spans="1:7" s="48" customFormat="1" ht="27" customHeight="1">
      <c r="A26" s="49"/>
      <c r="B26" s="30"/>
      <c r="C26" s="31" t="s">
        <v>20</v>
      </c>
      <c r="D26" s="16">
        <f>D27</f>
        <v>160000</v>
      </c>
      <c r="E26" s="16">
        <f>E27</f>
        <v>160000</v>
      </c>
      <c r="F26" s="91">
        <f>F27</f>
        <v>76887.75</v>
      </c>
      <c r="G26" s="76">
        <f t="shared" si="1"/>
        <v>0.4805484375</v>
      </c>
    </row>
    <row r="27" spans="1:7" s="48" customFormat="1" ht="15.75" customHeight="1">
      <c r="A27" s="49"/>
      <c r="B27" s="46">
        <v>2960</v>
      </c>
      <c r="C27" s="41" t="s">
        <v>3</v>
      </c>
      <c r="D27" s="47">
        <v>160000</v>
      </c>
      <c r="E27" s="47">
        <v>160000</v>
      </c>
      <c r="F27" s="88">
        <f>38443.88+38443.87</f>
        <v>76887.75</v>
      </c>
      <c r="G27" s="65">
        <f t="shared" si="1"/>
        <v>0.4805484375</v>
      </c>
    </row>
    <row r="28" spans="1:7" s="48" customFormat="1" ht="19.5" customHeight="1">
      <c r="A28" s="49"/>
      <c r="B28" s="30"/>
      <c r="C28" s="31" t="s">
        <v>18</v>
      </c>
      <c r="D28" s="16">
        <f>D29</f>
        <v>70000</v>
      </c>
      <c r="E28" s="16">
        <f>E29</f>
        <v>450000</v>
      </c>
      <c r="F28" s="91"/>
      <c r="G28" s="76"/>
    </row>
    <row r="29" spans="1:7" s="48" customFormat="1" ht="18.75" customHeight="1">
      <c r="A29" s="49"/>
      <c r="B29" s="46">
        <v>6120</v>
      </c>
      <c r="C29" s="41" t="s">
        <v>19</v>
      </c>
      <c r="D29" s="42">
        <v>70000</v>
      </c>
      <c r="E29" s="42">
        <v>450000</v>
      </c>
      <c r="F29" s="93"/>
      <c r="G29" s="77"/>
    </row>
    <row r="30" spans="1:7" s="38" customFormat="1" ht="18.75" customHeight="1">
      <c r="A30" s="36"/>
      <c r="B30" s="37"/>
      <c r="C30" s="43" t="s">
        <v>32</v>
      </c>
      <c r="D30" s="73">
        <f>D9+D11-D19</f>
        <v>894651</v>
      </c>
      <c r="E30" s="73">
        <f>E9+E11-E19</f>
        <v>50851</v>
      </c>
      <c r="F30" s="94">
        <f>F9+F11-F19</f>
        <v>1614564.06</v>
      </c>
      <c r="G30" s="70"/>
    </row>
    <row r="31" spans="1:7" s="38" customFormat="1" ht="20.25" customHeight="1" hidden="1">
      <c r="A31" s="36"/>
      <c r="B31" s="37"/>
      <c r="C31" s="51" t="s">
        <v>2</v>
      </c>
      <c r="D31" s="42"/>
      <c r="E31" s="42"/>
      <c r="F31" s="93"/>
      <c r="G31" s="71"/>
    </row>
    <row r="32" spans="1:7" s="17" customFormat="1" ht="19.5" customHeight="1">
      <c r="A32" s="23"/>
      <c r="B32" s="32"/>
      <c r="C32" s="33" t="s">
        <v>2</v>
      </c>
      <c r="D32" s="26">
        <f>D19+D30</f>
        <v>1694651</v>
      </c>
      <c r="E32" s="26">
        <f>E19+E30</f>
        <v>2226851</v>
      </c>
      <c r="F32" s="86">
        <f>F19+F30</f>
        <v>1811390.19</v>
      </c>
      <c r="G32" s="72"/>
    </row>
    <row r="33" spans="4:6" s="17" customFormat="1" ht="19.5" customHeight="1">
      <c r="D33" s="34"/>
      <c r="E33" s="34"/>
      <c r="F33" s="34"/>
    </row>
    <row r="36" spans="4:6" ht="12.75">
      <c r="D36" s="97" t="s">
        <v>33</v>
      </c>
      <c r="E36" s="97"/>
      <c r="F36" s="98" t="s">
        <v>34</v>
      </c>
    </row>
    <row r="37" spans="4:6" ht="12.75">
      <c r="D37" s="97" t="s">
        <v>35</v>
      </c>
      <c r="E37" s="97"/>
      <c r="F37" s="98" t="s">
        <v>36</v>
      </c>
    </row>
    <row r="38" spans="4:6" ht="12.75">
      <c r="D38" s="97"/>
      <c r="E38" s="97"/>
      <c r="F38" s="98" t="s">
        <v>37</v>
      </c>
    </row>
  </sheetData>
  <mergeCells count="4">
    <mergeCell ref="G6:G7"/>
    <mergeCell ref="D6:D7"/>
    <mergeCell ref="E6:E7"/>
    <mergeCell ref="F6:F7"/>
  </mergeCells>
  <printOptions horizontalCentered="1"/>
  <pageMargins left="0.5905511811023623" right="0.5905511811023623" top="0.4724409448818898" bottom="0.6692913385826772" header="0.5118110236220472" footer="0.5118110236220472"/>
  <pageSetup firstPageNumber="305" useFirstPageNumber="1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2006-08-09T07:10:43Z</cp:lastPrinted>
  <dcterms:created xsi:type="dcterms:W3CDTF">1998-12-12T11:41:09Z</dcterms:created>
  <dcterms:modified xsi:type="dcterms:W3CDTF">2006-08-29T06:33:19Z</dcterms:modified>
  <cp:category/>
  <cp:version/>
  <cp:contentType/>
  <cp:contentStatus/>
</cp:coreProperties>
</file>