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45" windowHeight="5190" tabRatio="607" activeTab="0"/>
  </bookViews>
  <sheets>
    <sheet name="GFOŚ" sheetId="1" r:id="rId1"/>
  </sheets>
  <definedNames>
    <definedName name="_xlnm.Print_Titles" localSheetId="0">'GFOŚ'!$9:$9</definedName>
  </definedNames>
  <calcPr fullCalcOnLoad="1"/>
</workbook>
</file>

<file path=xl/sharedStrings.xml><?xml version="1.0" encoding="utf-8"?>
<sst xmlns="http://schemas.openxmlformats.org/spreadsheetml/2006/main" count="104" uniqueCount="74">
  <si>
    <t>w złotych</t>
  </si>
  <si>
    <t>Dział</t>
  </si>
  <si>
    <t>Stan środków obrotowych na początek roku</t>
  </si>
  <si>
    <t>Fundusz Ochrony Środowiska i Gospodarki Wodnej</t>
  </si>
  <si>
    <t>opłaty za usuwanie drzew lub krzewów</t>
  </si>
  <si>
    <t>kary za usuwanie drzew lub krzewów</t>
  </si>
  <si>
    <t>Suma bilansowa</t>
  </si>
  <si>
    <t>edukacja ekologiczna</t>
  </si>
  <si>
    <t>leczenie i konserwacja starodrzewu</t>
  </si>
  <si>
    <t>prace interwencyjne</t>
  </si>
  <si>
    <t>udział w kursach i szkoleniach naukowo - technicznych</t>
  </si>
  <si>
    <t>likwidacja niskiej emisji</t>
  </si>
  <si>
    <t>Gospodarka komunalna i ochrona środowiska</t>
  </si>
  <si>
    <t xml:space="preserve">Rozdz. 
§     </t>
  </si>
  <si>
    <t>Wpływy z różnych opłat</t>
  </si>
  <si>
    <t>Przelewy redystrybucyjne</t>
  </si>
  <si>
    <t>0690</t>
  </si>
  <si>
    <t>0970</t>
  </si>
  <si>
    <t>0920</t>
  </si>
  <si>
    <t>Pozostałe odsetki</t>
  </si>
  <si>
    <t>Zakup materiałów i wyposażenia</t>
  </si>
  <si>
    <t>Zakup usług pozostałych</t>
  </si>
  <si>
    <t>Wydatki inwestycyjne funduszy celowych</t>
  </si>
  <si>
    <t>zakup pojemników do selektywnej zbiórki odpadów</t>
  </si>
  <si>
    <t xml:space="preserve">Zakup usług pozostałych </t>
  </si>
  <si>
    <t>trwałe oznaczenie psów</t>
  </si>
  <si>
    <t>w tym: stan środków pieniężnych</t>
  </si>
  <si>
    <t xml:space="preserve">Prezydenta Miasta </t>
  </si>
  <si>
    <t>Zakup usług remontowych</t>
  </si>
  <si>
    <t>odsetki od nieterminowych wpłat</t>
  </si>
  <si>
    <t>organizacja konferencji naukowej</t>
  </si>
  <si>
    <t>eksploatacja i rozbudowa barier ekologicznych na Zbiorniku Zemborzyckim</t>
  </si>
  <si>
    <t>nasadzanie roślinności faszynowej na wschodnim brzegu Zbiornika Zemborzyckiego</t>
  </si>
  <si>
    <t>Wpływy z różnych dochodów</t>
  </si>
  <si>
    <t xml:space="preserve">modernizacja skarp odwodnych Zbiornika Zemborzyckiego </t>
  </si>
  <si>
    <t>dotacje z Wojewódzkiego Funduszu Ochrony Środowiska i Gospodarki Wodnej 
na realizację zadań z zakresu ochrony środowiska</t>
  </si>
  <si>
    <t>pomoc placówkom użyteczności publicznej w zakładaniu terenów zieleni 
(w konsultacji z jednostkami pomocniczymi miasta)</t>
  </si>
  <si>
    <t xml:space="preserve">rekultywacja Zbiornika Zemborzyckiego poprzez zmianę struktury ilościowej ichtiofauny </t>
  </si>
  <si>
    <t>rekultywacja Zbiornika Zemborzyckiego poprzez wykonanie sztucznych tarlisk 
dla sandacza</t>
  </si>
  <si>
    <t>Treść</t>
  </si>
  <si>
    <t>(nazwa działu, rozdziału, źródła przychodów, zadania, paragrafu)</t>
  </si>
  <si>
    <t>Przychody</t>
  </si>
  <si>
    <t>Wydatki ogółem</t>
  </si>
  <si>
    <t>nasadzenia zieleni wysokiej oraz krzewów na terenie miasta Lublina</t>
  </si>
  <si>
    <t>monitoring środowiska i tworzenie baz danych w Miejskim Banku Zanieczyszczeń Środowiska</t>
  </si>
  <si>
    <t xml:space="preserve">zakup sorbentów dla wyposażenia Jednostki Ratowniczo - Gaśniczej Komendy Miejskiej Państwowej Straży Pożarnej </t>
  </si>
  <si>
    <t>Dotacje przekazane z funduszy celowych na realizację zadań bieżących dla jednostek niezaliczanych do sektora finansów publicznych</t>
  </si>
  <si>
    <t>Wynagrodzenia bezosobowe</t>
  </si>
  <si>
    <t>Wydatki na zakupy inwestycyjne funduszy celowych</t>
  </si>
  <si>
    <t>zakup detektora do wykrywania materiałów niebezpiecznych w transporcie drogowym</t>
  </si>
  <si>
    <t>zakup silnika do łodzi przeznaczonej do monitoringu Zbiornika Zemborzyckiego</t>
  </si>
  <si>
    <t>przeprowadzenie akcji zwalczania komarów</t>
  </si>
  <si>
    <t>inwentaryzacja zieleni Śródmieścia</t>
  </si>
  <si>
    <t>sterylizacja bezdomnych kotów</t>
  </si>
  <si>
    <t>realizacja planu działania i postępowania z dzikimi zwierzętami</t>
  </si>
  <si>
    <t>dostosowanie umocnień brzegowych jazu Cukrowni oraz stopnia wodnego 
ul. Kąpielowej dla ułatwienia przenoszenia kajaków</t>
  </si>
  <si>
    <t>program ochrony przed hałasem - etap I</t>
  </si>
  <si>
    <t>% 
6:5</t>
  </si>
  <si>
    <t>Plan na 2006 rok
wg uchwały 
budżetowej</t>
  </si>
  <si>
    <t>Plan na 2006 rok
po zmianach</t>
  </si>
  <si>
    <t>Wykonanie
na 30 czerwca
2006 roku</t>
  </si>
  <si>
    <t>zakup samochodu terenowego</t>
  </si>
  <si>
    <t>remont konstrukcji betonowych jazu</t>
  </si>
  <si>
    <t>inne zmniejszenia</t>
  </si>
  <si>
    <t>środki przekazane przez Marszałka Województwa z tytułu opłat za gospodarcze korzystanie ze środowiska</t>
  </si>
  <si>
    <t>Gminny Fundusz Ochrony Środowiska i Gospodarki Wodnej</t>
  </si>
  <si>
    <t>Załącznik nr 12</t>
  </si>
  <si>
    <t xml:space="preserve">ratowanie lubelskich kasztanowców przed inwazją szrotówka kasztanowcowiaczka </t>
  </si>
  <si>
    <t>Stan środków obrotowych na koniec okresu sprawozdawczego</t>
  </si>
  <si>
    <t>SKARBNIK MIASTA LUBLIN</t>
  </si>
  <si>
    <t>PREZYDENT</t>
  </si>
  <si>
    <t>mgr Irena Szumlak</t>
  </si>
  <si>
    <t>Miasta Lublin</t>
  </si>
  <si>
    <t>Andrzej Pruszkowski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</si>
</sst>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h:m"/>
    <numFmt numFmtId="169" formatCode="\ h\ h:m"/>
  </numFmts>
  <fonts count="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i/>
      <sz val="11"/>
      <name val="Arial CE"/>
      <family val="2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3" fontId="5" fillId="2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wrapText="1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left" wrapText="1"/>
    </xf>
    <xf numFmtId="3" fontId="6" fillId="0" borderId="4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5" fillId="1" borderId="1" xfId="0" applyFont="1" applyFill="1" applyBorder="1" applyAlignment="1">
      <alignment vertic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/>
    </xf>
    <xf numFmtId="0" fontId="6" fillId="0" borderId="1" xfId="0" applyFont="1" applyBorder="1" applyAlignment="1">
      <alignment vertical="center"/>
    </xf>
    <xf numFmtId="3" fontId="5" fillId="1" borderId="7" xfId="0" applyNumberFormat="1" applyFont="1" applyFill="1" applyBorder="1" applyAlignment="1">
      <alignment/>
    </xf>
    <xf numFmtId="0" fontId="6" fillId="0" borderId="8" xfId="0" applyFont="1" applyBorder="1" applyAlignment="1">
      <alignment/>
    </xf>
    <xf numFmtId="0" fontId="6" fillId="0" borderId="4" xfId="0" applyFont="1" applyBorder="1" applyAlignment="1">
      <alignment horizontal="left" wrapText="1"/>
    </xf>
    <xf numFmtId="0" fontId="5" fillId="0" borderId="9" xfId="0" applyFont="1" applyBorder="1" applyAlignment="1">
      <alignment/>
    </xf>
    <xf numFmtId="3" fontId="5" fillId="0" borderId="9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" xfId="0" applyFont="1" applyFill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left" wrapText="1"/>
    </xf>
    <xf numFmtId="3" fontId="5" fillId="0" borderId="2" xfId="0" applyNumberFormat="1" applyFont="1" applyBorder="1" applyAlignment="1">
      <alignment horizontal="right" wrapText="1"/>
    </xf>
    <xf numFmtId="0" fontId="6" fillId="0" borderId="11" xfId="0" applyFont="1" applyBorder="1" applyAlignment="1">
      <alignment vertical="center"/>
    </xf>
    <xf numFmtId="0" fontId="5" fillId="1" borderId="7" xfId="0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/>
    </xf>
    <xf numFmtId="0" fontId="6" fillId="0" borderId="4" xfId="0" applyFont="1" applyBorder="1" applyAlignment="1">
      <alignment wrapText="1"/>
    </xf>
    <xf numFmtId="10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2" xfId="0" applyFont="1" applyBorder="1" applyAlignment="1">
      <alignment/>
    </xf>
    <xf numFmtId="3" fontId="7" fillId="0" borderId="14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left" wrapText="1"/>
    </xf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 horizontal="left" wrapText="1"/>
    </xf>
    <xf numFmtId="3" fontId="7" fillId="0" borderId="16" xfId="0" applyNumberFormat="1" applyFont="1" applyBorder="1" applyAlignment="1">
      <alignment horizontal="right"/>
    </xf>
    <xf numFmtId="0" fontId="6" fillId="0" borderId="2" xfId="0" applyFont="1" applyBorder="1" applyAlignment="1">
      <alignment wrapText="1"/>
    </xf>
    <xf numFmtId="0" fontId="7" fillId="0" borderId="1" xfId="0" applyFont="1" applyBorder="1" applyAlignment="1">
      <alignment/>
    </xf>
    <xf numFmtId="0" fontId="7" fillId="0" borderId="15" xfId="0" applyFont="1" applyBorder="1" applyAlignment="1">
      <alignment horizontal="left" wrapText="1"/>
    </xf>
    <xf numFmtId="3" fontId="7" fillId="0" borderId="1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7" fillId="0" borderId="1" xfId="0" applyFont="1" applyBorder="1" applyAlignment="1" quotePrefix="1">
      <alignment horizontal="right"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 horizontal="left" wrapText="1"/>
    </xf>
    <xf numFmtId="3" fontId="7" fillId="0" borderId="7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 horizontal="left" wrapText="1"/>
    </xf>
    <xf numFmtId="0" fontId="7" fillId="0" borderId="2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7" fillId="0" borderId="9" xfId="0" applyFont="1" applyBorder="1" applyAlignment="1">
      <alignment horizontal="left" wrapText="1"/>
    </xf>
    <xf numFmtId="0" fontId="5" fillId="0" borderId="9" xfId="0" applyFont="1" applyBorder="1" applyAlignment="1">
      <alignment wrapText="1"/>
    </xf>
    <xf numFmtId="10" fontId="5" fillId="0" borderId="9" xfId="0" applyNumberFormat="1" applyFont="1" applyBorder="1" applyAlignment="1">
      <alignment/>
    </xf>
    <xf numFmtId="3" fontId="7" fillId="0" borderId="15" xfId="0" applyNumberFormat="1" applyFont="1" applyBorder="1" applyAlignment="1">
      <alignment horizontal="right" wrapText="1"/>
    </xf>
    <xf numFmtId="0" fontId="6" fillId="0" borderId="2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/>
    </xf>
    <xf numFmtId="0" fontId="6" fillId="0" borderId="0" xfId="0" applyFont="1" applyAlignment="1">
      <alignment horizontal="right"/>
    </xf>
    <xf numFmtId="10" fontId="7" fillId="0" borderId="19" xfId="0" applyNumberFormat="1" applyFont="1" applyBorder="1" applyAlignment="1">
      <alignment horizontal="center"/>
    </xf>
    <xf numFmtId="10" fontId="7" fillId="0" borderId="9" xfId="0" applyNumberFormat="1" applyFont="1" applyBorder="1" applyAlignment="1">
      <alignment horizontal="center"/>
    </xf>
    <xf numFmtId="10" fontId="5" fillId="1" borderId="9" xfId="0" applyNumberFormat="1" applyFont="1" applyFill="1" applyBorder="1" applyAlignment="1">
      <alignment/>
    </xf>
    <xf numFmtId="10" fontId="5" fillId="2" borderId="9" xfId="0" applyNumberFormat="1" applyFont="1" applyFill="1" applyBorder="1" applyAlignment="1">
      <alignment/>
    </xf>
    <xf numFmtId="10" fontId="6" fillId="0" borderId="20" xfId="0" applyNumberFormat="1" applyFont="1" applyBorder="1" applyAlignment="1">
      <alignment/>
    </xf>
    <xf numFmtId="10" fontId="7" fillId="0" borderId="9" xfId="0" applyNumberFormat="1" applyFont="1" applyBorder="1" applyAlignment="1">
      <alignment/>
    </xf>
    <xf numFmtId="10" fontId="6" fillId="0" borderId="21" xfId="0" applyNumberFormat="1" applyFont="1" applyBorder="1" applyAlignment="1">
      <alignment/>
    </xf>
    <xf numFmtId="10" fontId="5" fillId="0" borderId="8" xfId="0" applyNumberFormat="1" applyFont="1" applyBorder="1" applyAlignment="1">
      <alignment/>
    </xf>
    <xf numFmtId="10" fontId="5" fillId="1" borderId="22" xfId="0" applyNumberFormat="1" applyFont="1" applyFill="1" applyBorder="1" applyAlignment="1">
      <alignment/>
    </xf>
    <xf numFmtId="10" fontId="5" fillId="2" borderId="9" xfId="0" applyNumberFormat="1" applyFont="1" applyFill="1" applyBorder="1" applyAlignment="1">
      <alignment/>
    </xf>
    <xf numFmtId="10" fontId="6" fillId="0" borderId="23" xfId="0" applyNumberFormat="1" applyFont="1" applyBorder="1" applyAlignment="1">
      <alignment/>
    </xf>
    <xf numFmtId="10" fontId="7" fillId="0" borderId="14" xfId="0" applyNumberFormat="1" applyFont="1" applyBorder="1" applyAlignment="1">
      <alignment/>
    </xf>
    <xf numFmtId="10" fontId="7" fillId="0" borderId="22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3" fontId="5" fillId="1" borderId="7" xfId="0" applyNumberFormat="1" applyFont="1" applyFill="1" applyBorder="1" applyAlignment="1">
      <alignment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 wrapText="1"/>
    </xf>
    <xf numFmtId="3" fontId="5" fillId="0" borderId="25" xfId="0" applyNumberFormat="1" applyFont="1" applyBorder="1" applyAlignment="1">
      <alignment horizontal="right"/>
    </xf>
    <xf numFmtId="10" fontId="5" fillId="0" borderId="7" xfId="0" applyNumberFormat="1" applyFont="1" applyBorder="1" applyAlignment="1">
      <alignment horizontal="right"/>
    </xf>
    <xf numFmtId="0" fontId="0" fillId="0" borderId="8" xfId="0" applyFont="1" applyBorder="1" applyAlignment="1" quotePrefix="1">
      <alignment horizontal="right"/>
    </xf>
    <xf numFmtId="0" fontId="0" fillId="0" borderId="1" xfId="0" applyFont="1" applyBorder="1" applyAlignment="1">
      <alignment horizontal="left" wrapText="1"/>
    </xf>
    <xf numFmtId="4" fontId="7" fillId="0" borderId="16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5" fillId="1" borderId="7" xfId="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4" fontId="5" fillId="0" borderId="7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4" fontId="7" fillId="0" borderId="1" xfId="0" applyNumberFormat="1" applyFont="1" applyBorder="1" applyAlignment="1">
      <alignment/>
    </xf>
    <xf numFmtId="4" fontId="5" fillId="0" borderId="2" xfId="0" applyNumberFormat="1" applyFont="1" applyBorder="1" applyAlignment="1">
      <alignment horizontal="right" wrapText="1"/>
    </xf>
    <xf numFmtId="4" fontId="5" fillId="1" borderId="7" xfId="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4" fontId="5" fillId="0" borderId="25" xfId="0" applyNumberFormat="1" applyFont="1" applyBorder="1" applyAlignment="1">
      <alignment horizontal="right"/>
    </xf>
    <xf numFmtId="4" fontId="7" fillId="0" borderId="7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4" fontId="6" fillId="0" borderId="24" xfId="0" applyNumberFormat="1" applyFont="1" applyBorder="1" applyAlignment="1">
      <alignment/>
    </xf>
    <xf numFmtId="4" fontId="7" fillId="0" borderId="15" xfId="0" applyNumberFormat="1" applyFont="1" applyBorder="1" applyAlignment="1">
      <alignment horizontal="right" wrapText="1"/>
    </xf>
    <xf numFmtId="4" fontId="5" fillId="0" borderId="1" xfId="0" applyNumberFormat="1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6" xfId="0" applyFont="1" applyBorder="1" applyAlignment="1">
      <alignment horizontal="left" wrapText="1"/>
    </xf>
    <xf numFmtId="3" fontId="7" fillId="0" borderId="26" xfId="0" applyNumberFormat="1" applyFont="1" applyBorder="1" applyAlignment="1">
      <alignment/>
    </xf>
    <xf numFmtId="4" fontId="7" fillId="0" borderId="26" xfId="0" applyNumberFormat="1" applyFont="1" applyBorder="1" applyAlignment="1">
      <alignment/>
    </xf>
    <xf numFmtId="10" fontId="7" fillId="0" borderId="26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left" wrapText="1"/>
    </xf>
    <xf numFmtId="3" fontId="7" fillId="0" borderId="17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10" fontId="7" fillId="0" borderId="27" xfId="0" applyNumberFormat="1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3" borderId="0" xfId="0" applyFont="1" applyFill="1" applyBorder="1" applyAlignment="1">
      <alignment/>
    </xf>
    <xf numFmtId="4" fontId="0" fillId="3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1"/>
  <sheetViews>
    <sheetView tabSelected="1" zoomScale="90" zoomScaleNormal="90" workbookViewId="0" topLeftCell="A1">
      <selection activeCell="F3" sqref="F3"/>
    </sheetView>
  </sheetViews>
  <sheetFormatPr defaultColWidth="9.00390625" defaultRowHeight="12.75"/>
  <cols>
    <col min="1" max="1" width="7.375" style="9" customWidth="1"/>
    <col min="2" max="2" width="8.125" style="9" customWidth="1"/>
    <col min="3" max="3" width="78.625" style="9" customWidth="1"/>
    <col min="4" max="4" width="19.375" style="9" customWidth="1"/>
    <col min="5" max="5" width="18.375" style="9" customWidth="1"/>
    <col min="6" max="6" width="17.75390625" style="9" customWidth="1"/>
    <col min="7" max="7" width="10.75390625" style="9" customWidth="1"/>
  </cols>
  <sheetData>
    <row r="1" spans="4:6" ht="14.25">
      <c r="D1" s="24"/>
      <c r="E1" s="24"/>
      <c r="F1" s="24" t="s">
        <v>66</v>
      </c>
    </row>
    <row r="2" spans="4:6" ht="14.25">
      <c r="D2" s="24"/>
      <c r="E2" s="24"/>
      <c r="F2" s="24"/>
    </row>
    <row r="3" spans="1:6" ht="15.75">
      <c r="A3" s="36" t="s">
        <v>65</v>
      </c>
      <c r="D3" s="24"/>
      <c r="E3" s="24"/>
      <c r="F3" s="24"/>
    </row>
    <row r="4" spans="4:6" ht="14.25">
      <c r="D4" s="24"/>
      <c r="E4" s="24"/>
      <c r="F4" s="24"/>
    </row>
    <row r="6" spans="3:6" ht="15.75" thickBot="1">
      <c r="C6" s="2"/>
      <c r="D6" s="65"/>
      <c r="E6" s="65"/>
      <c r="F6" s="65" t="s">
        <v>0</v>
      </c>
    </row>
    <row r="7" spans="1:7" ht="20.25" customHeight="1" thickTop="1">
      <c r="A7" s="37"/>
      <c r="B7" s="38"/>
      <c r="C7" s="82" t="s">
        <v>39</v>
      </c>
      <c r="D7" s="117" t="s">
        <v>58</v>
      </c>
      <c r="E7" s="117" t="s">
        <v>59</v>
      </c>
      <c r="F7" s="117" t="s">
        <v>60</v>
      </c>
      <c r="G7" s="117" t="s">
        <v>57</v>
      </c>
    </row>
    <row r="8" spans="1:7" ht="37.5" customHeight="1" thickBot="1">
      <c r="A8" s="10" t="s">
        <v>1</v>
      </c>
      <c r="B8" s="11" t="s">
        <v>13</v>
      </c>
      <c r="C8" s="10" t="s">
        <v>40</v>
      </c>
      <c r="D8" s="118" t="s">
        <v>27</v>
      </c>
      <c r="E8" s="118" t="s">
        <v>27</v>
      </c>
      <c r="F8" s="118" t="s">
        <v>27</v>
      </c>
      <c r="G8" s="119"/>
    </row>
    <row r="9" spans="1:7" ht="15.75" thickBot="1" thickTop="1">
      <c r="A9" s="25">
        <v>1</v>
      </c>
      <c r="B9" s="25">
        <v>2</v>
      </c>
      <c r="C9" s="25">
        <v>3</v>
      </c>
      <c r="D9" s="26">
        <v>4</v>
      </c>
      <c r="E9" s="26">
        <v>5</v>
      </c>
      <c r="F9" s="26">
        <v>6</v>
      </c>
      <c r="G9" s="26">
        <v>7</v>
      </c>
    </row>
    <row r="10" spans="1:7" ht="24.75" customHeight="1" thickTop="1">
      <c r="A10" s="12"/>
      <c r="B10" s="12"/>
      <c r="C10" s="43" t="s">
        <v>2</v>
      </c>
      <c r="D10" s="44">
        <v>142818</v>
      </c>
      <c r="E10" s="44">
        <v>-112948</v>
      </c>
      <c r="F10" s="90">
        <v>-112947.95</v>
      </c>
      <c r="G10" s="66"/>
    </row>
    <row r="11" spans="1:7" ht="21.75" customHeight="1" hidden="1">
      <c r="A11" s="62"/>
      <c r="B11" s="62"/>
      <c r="C11" s="41" t="s">
        <v>26</v>
      </c>
      <c r="D11" s="63"/>
      <c r="E11" s="63"/>
      <c r="F11" s="91"/>
      <c r="G11" s="67"/>
    </row>
    <row r="12" spans="1:7" ht="19.5" customHeight="1">
      <c r="A12" s="13"/>
      <c r="B12" s="27"/>
      <c r="C12" s="14" t="s">
        <v>41</v>
      </c>
      <c r="D12" s="83">
        <f aca="true" t="shared" si="0" ref="D12:F13">D13</f>
        <v>2025000</v>
      </c>
      <c r="E12" s="83">
        <f t="shared" si="0"/>
        <v>2113288</v>
      </c>
      <c r="F12" s="92">
        <f t="shared" si="0"/>
        <v>1226705.66</v>
      </c>
      <c r="G12" s="68">
        <f>F12/E12</f>
        <v>0.580472543259603</v>
      </c>
    </row>
    <row r="13" spans="1:7" ht="19.5" customHeight="1">
      <c r="A13" s="3">
        <v>900</v>
      </c>
      <c r="B13" s="4"/>
      <c r="C13" s="5" t="s">
        <v>12</v>
      </c>
      <c r="D13" s="1">
        <f t="shared" si="0"/>
        <v>2025000</v>
      </c>
      <c r="E13" s="1">
        <f t="shared" si="0"/>
        <v>2113288</v>
      </c>
      <c r="F13" s="93">
        <f t="shared" si="0"/>
        <v>1226705.66</v>
      </c>
      <c r="G13" s="69">
        <f aca="true" t="shared" si="1" ref="G13:G33">F13/E13</f>
        <v>0.580472543259603</v>
      </c>
    </row>
    <row r="14" spans="1:7" ht="19.5" customHeight="1">
      <c r="A14" s="6"/>
      <c r="B14" s="15">
        <v>90011</v>
      </c>
      <c r="C14" s="16" t="s">
        <v>3</v>
      </c>
      <c r="D14" s="79">
        <f>D15+D17+D19+D21+D23</f>
        <v>2025000</v>
      </c>
      <c r="E14" s="79">
        <f>E15+E17+E19+E21+E23</f>
        <v>2113288</v>
      </c>
      <c r="F14" s="94">
        <f>F15+F17+F19+F21+F23</f>
        <v>1226705.66</v>
      </c>
      <c r="G14" s="60">
        <f t="shared" si="1"/>
        <v>0.580472543259603</v>
      </c>
    </row>
    <row r="15" spans="1:7" ht="18" customHeight="1">
      <c r="A15" s="6"/>
      <c r="B15" s="6"/>
      <c r="C15" s="7" t="s">
        <v>4</v>
      </c>
      <c r="D15" s="8">
        <f>D16</f>
        <v>1000000</v>
      </c>
      <c r="E15" s="8">
        <f>E16</f>
        <v>1000000</v>
      </c>
      <c r="F15" s="95">
        <f>F16</f>
        <v>525457.25</v>
      </c>
      <c r="G15" s="70">
        <f t="shared" si="1"/>
        <v>0.52545725</v>
      </c>
    </row>
    <row r="16" spans="1:7" ht="18" customHeight="1">
      <c r="A16" s="49"/>
      <c r="B16" s="50" t="s">
        <v>16</v>
      </c>
      <c r="C16" s="47" t="s">
        <v>14</v>
      </c>
      <c r="D16" s="48">
        <v>1000000</v>
      </c>
      <c r="E16" s="48">
        <v>1000000</v>
      </c>
      <c r="F16" s="96">
        <v>525457.25</v>
      </c>
      <c r="G16" s="71">
        <f t="shared" si="1"/>
        <v>0.52545725</v>
      </c>
    </row>
    <row r="17" spans="1:7" ht="18" customHeight="1">
      <c r="A17" s="6"/>
      <c r="B17" s="6"/>
      <c r="C17" s="7" t="s">
        <v>5</v>
      </c>
      <c r="D17" s="8">
        <f>D18</f>
        <v>25000</v>
      </c>
      <c r="E17" s="8">
        <f>E18</f>
        <v>32000</v>
      </c>
      <c r="F17" s="95">
        <f>F18</f>
        <v>139747.83</v>
      </c>
      <c r="G17" s="70">
        <f t="shared" si="1"/>
        <v>4.3671196875</v>
      </c>
    </row>
    <row r="18" spans="1:7" ht="18" customHeight="1">
      <c r="A18" s="49"/>
      <c r="B18" s="50" t="s">
        <v>17</v>
      </c>
      <c r="C18" s="47" t="s">
        <v>33</v>
      </c>
      <c r="D18" s="48">
        <v>25000</v>
      </c>
      <c r="E18" s="48">
        <v>32000</v>
      </c>
      <c r="F18" s="96">
        <v>139747.83</v>
      </c>
      <c r="G18" s="71">
        <f t="shared" si="1"/>
        <v>4.3671196875</v>
      </c>
    </row>
    <row r="19" spans="1:7" ht="28.5" customHeight="1">
      <c r="A19" s="6"/>
      <c r="B19" s="6"/>
      <c r="C19" s="21" t="s">
        <v>64</v>
      </c>
      <c r="D19" s="8">
        <f>D20</f>
        <v>1000000</v>
      </c>
      <c r="E19" s="8">
        <f>E20</f>
        <v>1000000</v>
      </c>
      <c r="F19" s="95">
        <f>F20</f>
        <v>561035.58</v>
      </c>
      <c r="G19" s="72">
        <f t="shared" si="1"/>
        <v>0.56103558</v>
      </c>
    </row>
    <row r="20" spans="1:7" ht="18" customHeight="1">
      <c r="A20" s="49"/>
      <c r="B20" s="46">
        <v>2960</v>
      </c>
      <c r="C20" s="41" t="s">
        <v>15</v>
      </c>
      <c r="D20" s="48">
        <v>1000000</v>
      </c>
      <c r="E20" s="48">
        <v>1000000</v>
      </c>
      <c r="F20" s="96">
        <v>561035.58</v>
      </c>
      <c r="G20" s="71">
        <f t="shared" si="1"/>
        <v>0.56103558</v>
      </c>
    </row>
    <row r="21" spans="1:7" ht="31.5" customHeight="1">
      <c r="A21" s="6"/>
      <c r="B21" s="6"/>
      <c r="C21" s="21" t="s">
        <v>35</v>
      </c>
      <c r="D21" s="8"/>
      <c r="E21" s="8">
        <f>E22</f>
        <v>81288</v>
      </c>
      <c r="F21" s="95"/>
      <c r="G21" s="72"/>
    </row>
    <row r="22" spans="1:7" ht="18" customHeight="1">
      <c r="A22" s="49"/>
      <c r="B22" s="46">
        <v>2960</v>
      </c>
      <c r="C22" s="41" t="s">
        <v>15</v>
      </c>
      <c r="D22" s="48"/>
      <c r="E22" s="48">
        <v>81288</v>
      </c>
      <c r="F22" s="96"/>
      <c r="G22" s="71"/>
    </row>
    <row r="23" spans="1:7" ht="18" customHeight="1">
      <c r="A23" s="6"/>
      <c r="B23" s="6"/>
      <c r="C23" s="21" t="s">
        <v>29</v>
      </c>
      <c r="D23" s="8"/>
      <c r="E23" s="8"/>
      <c r="F23" s="95">
        <f>F24</f>
        <v>465</v>
      </c>
      <c r="G23" s="72"/>
    </row>
    <row r="24" spans="1:7" ht="18" customHeight="1">
      <c r="A24" s="49"/>
      <c r="B24" s="50" t="s">
        <v>18</v>
      </c>
      <c r="C24" s="41" t="s">
        <v>19</v>
      </c>
      <c r="D24" s="48"/>
      <c r="E24" s="48"/>
      <c r="F24" s="96">
        <v>465</v>
      </c>
      <c r="G24" s="71"/>
    </row>
    <row r="25" spans="1:7" ht="21.75" customHeight="1">
      <c r="A25" s="28"/>
      <c r="B25" s="28"/>
      <c r="C25" s="29" t="s">
        <v>6</v>
      </c>
      <c r="D25" s="30">
        <f>D10+D12</f>
        <v>2167818</v>
      </c>
      <c r="E25" s="30">
        <f>E10+E12</f>
        <v>2000340</v>
      </c>
      <c r="F25" s="97">
        <f>F10+F12</f>
        <v>1113757.71</v>
      </c>
      <c r="G25" s="73"/>
    </row>
    <row r="26" spans="1:7" ht="19.5" customHeight="1">
      <c r="A26" s="31"/>
      <c r="B26" s="18"/>
      <c r="C26" s="32" t="s">
        <v>42</v>
      </c>
      <c r="D26" s="19">
        <f aca="true" t="shared" si="2" ref="D26:F27">D27</f>
        <v>2000000</v>
      </c>
      <c r="E26" s="19">
        <f t="shared" si="2"/>
        <v>2000000</v>
      </c>
      <c r="F26" s="98">
        <f t="shared" si="2"/>
        <v>543041.39</v>
      </c>
      <c r="G26" s="74">
        <f t="shared" si="1"/>
        <v>0.27152069500000003</v>
      </c>
    </row>
    <row r="27" spans="1:7" ht="19.5" customHeight="1">
      <c r="A27" s="3">
        <v>900</v>
      </c>
      <c r="B27" s="4"/>
      <c r="C27" s="5" t="s">
        <v>12</v>
      </c>
      <c r="D27" s="33">
        <f t="shared" si="2"/>
        <v>2000000</v>
      </c>
      <c r="E27" s="33">
        <f t="shared" si="2"/>
        <v>2000000</v>
      </c>
      <c r="F27" s="99">
        <f t="shared" si="2"/>
        <v>543041.39</v>
      </c>
      <c r="G27" s="75">
        <f t="shared" si="1"/>
        <v>0.27152069500000003</v>
      </c>
    </row>
    <row r="28" spans="1:7" ht="19.5" customHeight="1">
      <c r="A28" s="54"/>
      <c r="B28" s="84">
        <v>90011</v>
      </c>
      <c r="C28" s="85" t="s">
        <v>3</v>
      </c>
      <c r="D28" s="86">
        <f>D29+D66+D68+D70+D34+D82+D36+D38+D40+D60+D42+D44+D72+D46+D48+D50+D52+D74+D84+D86+D62+D76+D78+D80+D54+D56+D88+D64</f>
        <v>2000000</v>
      </c>
      <c r="E28" s="86">
        <f>E29+E66+E68+E70+E34+E82+E36+E38+E40+E60+E42+E44+E72+E46+E48+E50+E52+E74+E84+E86+E62+E76+E78+E80+E54+E56+E88+E64</f>
        <v>2000000</v>
      </c>
      <c r="F28" s="100">
        <f>F29+F66+F68+F70+F34+F82+F36+F38+F40+F60+F42+F44+F72+F46+F48+F50+F52+F74+F84+F86+F62+F76+F78+F80+F54+F56+F88+F64+F90</f>
        <v>543041.39</v>
      </c>
      <c r="G28" s="87">
        <f t="shared" si="1"/>
        <v>0.27152069500000003</v>
      </c>
    </row>
    <row r="29" spans="1:7" ht="19.5" customHeight="1">
      <c r="A29" s="6"/>
      <c r="B29" s="6"/>
      <c r="C29" s="21" t="s">
        <v>7</v>
      </c>
      <c r="D29" s="8">
        <f>SUM(D30:D33)</f>
        <v>170000</v>
      </c>
      <c r="E29" s="8">
        <f>SUM(E30:E33)</f>
        <v>170000</v>
      </c>
      <c r="F29" s="95">
        <f>SUM(F30:F33)</f>
        <v>106429.27</v>
      </c>
      <c r="G29" s="72">
        <f t="shared" si="1"/>
        <v>0.6260545294117648</v>
      </c>
    </row>
    <row r="30" spans="1:7" ht="27.75" customHeight="1">
      <c r="A30" s="49"/>
      <c r="B30" s="46">
        <v>2450</v>
      </c>
      <c r="C30" s="41" t="s">
        <v>46</v>
      </c>
      <c r="D30" s="48">
        <v>98000</v>
      </c>
      <c r="E30" s="48">
        <v>98000</v>
      </c>
      <c r="F30" s="96">
        <v>76000</v>
      </c>
      <c r="G30" s="71">
        <f t="shared" si="1"/>
        <v>0.7755102040816326</v>
      </c>
    </row>
    <row r="31" spans="1:7" ht="19.5" customHeight="1">
      <c r="A31" s="46"/>
      <c r="B31" s="46">
        <v>4170</v>
      </c>
      <c r="C31" s="47" t="s">
        <v>47</v>
      </c>
      <c r="D31" s="48"/>
      <c r="E31" s="48">
        <v>2500</v>
      </c>
      <c r="F31" s="96">
        <v>2500</v>
      </c>
      <c r="G31" s="71">
        <f t="shared" si="1"/>
        <v>1</v>
      </c>
    </row>
    <row r="32" spans="1:7" ht="19.5" customHeight="1">
      <c r="A32" s="49"/>
      <c r="B32" s="46">
        <v>4210</v>
      </c>
      <c r="C32" s="41" t="s">
        <v>20</v>
      </c>
      <c r="D32" s="48">
        <v>40000</v>
      </c>
      <c r="E32" s="48">
        <v>40000</v>
      </c>
      <c r="F32" s="96">
        <v>16625.27</v>
      </c>
      <c r="G32" s="71">
        <f t="shared" si="1"/>
        <v>0.41563175</v>
      </c>
    </row>
    <row r="33" spans="1:7" ht="19.5" customHeight="1">
      <c r="A33" s="49"/>
      <c r="B33" s="51">
        <v>4300</v>
      </c>
      <c r="C33" s="52" t="s">
        <v>21</v>
      </c>
      <c r="D33" s="53">
        <v>32000</v>
      </c>
      <c r="E33" s="53">
        <v>29500</v>
      </c>
      <c r="F33" s="101">
        <v>11304</v>
      </c>
      <c r="G33" s="78">
        <f t="shared" si="1"/>
        <v>0.3831864406779661</v>
      </c>
    </row>
    <row r="34" spans="1:7" ht="27.75" customHeight="1">
      <c r="A34" s="6"/>
      <c r="B34" s="20"/>
      <c r="C34" s="21" t="s">
        <v>44</v>
      </c>
      <c r="D34" s="80">
        <f>SUM(D35:D35)</f>
        <v>150000</v>
      </c>
      <c r="E34" s="80">
        <f>SUM(E35:E35)</f>
        <v>150000</v>
      </c>
      <c r="F34" s="102">
        <f>SUM(F35:F35)</f>
        <v>8518.01</v>
      </c>
      <c r="G34" s="72">
        <f aca="true" t="shared" si="3" ref="G34:G61">F34/E34</f>
        <v>0.05678673333333333</v>
      </c>
    </row>
    <row r="35" spans="1:7" ht="19.5" customHeight="1">
      <c r="A35" s="49"/>
      <c r="B35" s="46">
        <v>4300</v>
      </c>
      <c r="C35" s="41" t="s">
        <v>21</v>
      </c>
      <c r="D35" s="48">
        <v>150000</v>
      </c>
      <c r="E35" s="48">
        <v>150000</v>
      </c>
      <c r="F35" s="96">
        <v>8518.01</v>
      </c>
      <c r="G35" s="71">
        <f t="shared" si="3"/>
        <v>0.05678673333333333</v>
      </c>
    </row>
    <row r="36" spans="1:7" ht="19.5" customHeight="1">
      <c r="A36" s="6"/>
      <c r="B36" s="20"/>
      <c r="C36" s="34" t="s">
        <v>10</v>
      </c>
      <c r="D36" s="8">
        <f>D37</f>
        <v>30000</v>
      </c>
      <c r="E36" s="8">
        <f>E37</f>
        <v>30000</v>
      </c>
      <c r="F36" s="95">
        <f>F37</f>
        <v>16268</v>
      </c>
      <c r="G36" s="72">
        <f t="shared" si="3"/>
        <v>0.5422666666666667</v>
      </c>
    </row>
    <row r="37" spans="1:7" ht="19.5" customHeight="1">
      <c r="A37" s="49"/>
      <c r="B37" s="46">
        <v>4300</v>
      </c>
      <c r="C37" s="41" t="s">
        <v>21</v>
      </c>
      <c r="D37" s="48">
        <v>30000</v>
      </c>
      <c r="E37" s="48">
        <v>30000</v>
      </c>
      <c r="F37" s="96">
        <v>16268</v>
      </c>
      <c r="G37" s="71">
        <f t="shared" si="3"/>
        <v>0.5422666666666667</v>
      </c>
    </row>
    <row r="38" spans="1:7" ht="19.5" customHeight="1">
      <c r="A38" s="6"/>
      <c r="B38" s="20"/>
      <c r="C38" s="34" t="s">
        <v>67</v>
      </c>
      <c r="D38" s="8">
        <f>SUM(D39:D39)</f>
        <v>50000</v>
      </c>
      <c r="E38" s="8">
        <f>SUM(E39:E39)</f>
        <v>80000</v>
      </c>
      <c r="F38" s="95">
        <f>SUM(F39:F39)</f>
        <v>12615.04</v>
      </c>
      <c r="G38" s="72">
        <f t="shared" si="3"/>
        <v>0.15768800000000002</v>
      </c>
    </row>
    <row r="39" spans="1:7" ht="19.5" customHeight="1">
      <c r="A39" s="49"/>
      <c r="B39" s="46">
        <v>4300</v>
      </c>
      <c r="C39" s="41" t="s">
        <v>21</v>
      </c>
      <c r="D39" s="48">
        <v>50000</v>
      </c>
      <c r="E39" s="48">
        <v>80000</v>
      </c>
      <c r="F39" s="96">
        <v>12615.04</v>
      </c>
      <c r="G39" s="71">
        <f t="shared" si="3"/>
        <v>0.15768800000000002</v>
      </c>
    </row>
    <row r="40" spans="1:7" ht="19.5" customHeight="1">
      <c r="A40" s="6"/>
      <c r="B40" s="20"/>
      <c r="C40" s="55" t="s">
        <v>23</v>
      </c>
      <c r="D40" s="80">
        <f>D41</f>
        <v>100000</v>
      </c>
      <c r="E40" s="80">
        <f>E41</f>
        <v>100000</v>
      </c>
      <c r="F40" s="102">
        <f>F41</f>
        <v>88268.1</v>
      </c>
      <c r="G40" s="70">
        <f t="shared" si="3"/>
        <v>0.882681</v>
      </c>
    </row>
    <row r="41" spans="1:7" ht="19.5" customHeight="1">
      <c r="A41" s="49"/>
      <c r="B41" s="46">
        <v>4210</v>
      </c>
      <c r="C41" s="58" t="s">
        <v>20</v>
      </c>
      <c r="D41" s="48">
        <v>100000</v>
      </c>
      <c r="E41" s="48">
        <v>100000</v>
      </c>
      <c r="F41" s="96">
        <v>88268.1</v>
      </c>
      <c r="G41" s="71">
        <f t="shared" si="3"/>
        <v>0.882681</v>
      </c>
    </row>
    <row r="42" spans="1:7" ht="19.5" customHeight="1">
      <c r="A42" s="6"/>
      <c r="B42" s="20"/>
      <c r="C42" s="21" t="s">
        <v>25</v>
      </c>
      <c r="D42" s="8">
        <f>D43</f>
        <v>120000</v>
      </c>
      <c r="E42" s="8">
        <f>E43</f>
        <v>30000</v>
      </c>
      <c r="F42" s="95">
        <f>F43</f>
        <v>5157.4</v>
      </c>
      <c r="G42" s="72">
        <f t="shared" si="3"/>
        <v>0.17191333333333333</v>
      </c>
    </row>
    <row r="43" spans="1:7" ht="19.5" customHeight="1">
      <c r="A43" s="49"/>
      <c r="B43" s="46">
        <v>4300</v>
      </c>
      <c r="C43" s="58" t="s">
        <v>24</v>
      </c>
      <c r="D43" s="64">
        <v>120000</v>
      </c>
      <c r="E43" s="64">
        <v>30000</v>
      </c>
      <c r="F43" s="103">
        <v>5157.4</v>
      </c>
      <c r="G43" s="71">
        <f t="shared" si="3"/>
        <v>0.17191333333333333</v>
      </c>
    </row>
    <row r="44" spans="1:7" ht="28.5" customHeight="1">
      <c r="A44" s="6"/>
      <c r="B44" s="6"/>
      <c r="C44" s="21" t="s">
        <v>45</v>
      </c>
      <c r="D44" s="8">
        <f>D45</f>
        <v>40000</v>
      </c>
      <c r="E44" s="8">
        <f>E45</f>
        <v>40000</v>
      </c>
      <c r="F44" s="95">
        <f>F45</f>
        <v>25000</v>
      </c>
      <c r="G44" s="72">
        <f t="shared" si="3"/>
        <v>0.625</v>
      </c>
    </row>
    <row r="45" spans="1:7" ht="19.5" customHeight="1">
      <c r="A45" s="49"/>
      <c r="B45" s="46">
        <v>4210</v>
      </c>
      <c r="C45" s="41" t="s">
        <v>20</v>
      </c>
      <c r="D45" s="48">
        <v>40000</v>
      </c>
      <c r="E45" s="48">
        <v>40000</v>
      </c>
      <c r="F45" s="96">
        <v>25000</v>
      </c>
      <c r="G45" s="71">
        <f t="shared" si="3"/>
        <v>0.625</v>
      </c>
    </row>
    <row r="46" spans="1:7" ht="19.5" customHeight="1">
      <c r="A46" s="6"/>
      <c r="B46" s="20"/>
      <c r="C46" s="34" t="s">
        <v>9</v>
      </c>
      <c r="D46" s="8">
        <f>D47</f>
        <v>60000</v>
      </c>
      <c r="E46" s="8">
        <f>E47</f>
        <v>60000</v>
      </c>
      <c r="F46" s="95">
        <f>F47</f>
        <v>26129</v>
      </c>
      <c r="G46" s="72">
        <f t="shared" si="3"/>
        <v>0.43548333333333333</v>
      </c>
    </row>
    <row r="47" spans="1:7" ht="19.5" customHeight="1">
      <c r="A47" s="49"/>
      <c r="B47" s="46">
        <v>4300</v>
      </c>
      <c r="C47" s="41" t="s">
        <v>21</v>
      </c>
      <c r="D47" s="48">
        <v>60000</v>
      </c>
      <c r="E47" s="48">
        <v>60000</v>
      </c>
      <c r="F47" s="96">
        <v>26129</v>
      </c>
      <c r="G47" s="71">
        <f t="shared" si="3"/>
        <v>0.43548333333333333</v>
      </c>
    </row>
    <row r="48" spans="1:7" ht="27.75" customHeight="1">
      <c r="A48" s="6"/>
      <c r="B48" s="20"/>
      <c r="C48" s="34" t="s">
        <v>38</v>
      </c>
      <c r="D48" s="8">
        <f>D49</f>
        <v>20000</v>
      </c>
      <c r="E48" s="8">
        <f>E49</f>
        <v>20000</v>
      </c>
      <c r="F48" s="95">
        <f>F49</f>
        <v>19998.3</v>
      </c>
      <c r="G48" s="72">
        <f t="shared" si="3"/>
        <v>0.999915</v>
      </c>
    </row>
    <row r="49" spans="1:7" ht="19.5" customHeight="1">
      <c r="A49" s="49"/>
      <c r="B49" s="46">
        <v>4300</v>
      </c>
      <c r="C49" s="41" t="s">
        <v>21</v>
      </c>
      <c r="D49" s="48">
        <v>20000</v>
      </c>
      <c r="E49" s="48">
        <v>20000</v>
      </c>
      <c r="F49" s="96">
        <v>19998.3</v>
      </c>
      <c r="G49" s="71">
        <f t="shared" si="3"/>
        <v>0.999915</v>
      </c>
    </row>
    <row r="50" spans="1:7" ht="19.5" customHeight="1">
      <c r="A50" s="6"/>
      <c r="B50" s="20"/>
      <c r="C50" s="34" t="s">
        <v>37</v>
      </c>
      <c r="D50" s="8">
        <f>D51</f>
        <v>60000</v>
      </c>
      <c r="E50" s="8">
        <f>E51</f>
        <v>60000</v>
      </c>
      <c r="F50" s="95">
        <f>F51</f>
        <v>48719</v>
      </c>
      <c r="G50" s="72">
        <f t="shared" si="3"/>
        <v>0.8119833333333333</v>
      </c>
    </row>
    <row r="51" spans="1:7" ht="19.5" customHeight="1">
      <c r="A51" s="49"/>
      <c r="B51" s="46">
        <v>4300</v>
      </c>
      <c r="C51" s="41" t="s">
        <v>21</v>
      </c>
      <c r="D51" s="48">
        <v>60000</v>
      </c>
      <c r="E51" s="48">
        <v>60000</v>
      </c>
      <c r="F51" s="96">
        <v>48719</v>
      </c>
      <c r="G51" s="71">
        <f t="shared" si="3"/>
        <v>0.8119833333333333</v>
      </c>
    </row>
    <row r="52" spans="1:7" ht="19.5" customHeight="1">
      <c r="A52" s="6"/>
      <c r="B52" s="20"/>
      <c r="C52" s="34" t="s">
        <v>31</v>
      </c>
      <c r="D52" s="8">
        <f>D53</f>
        <v>50000</v>
      </c>
      <c r="E52" s="8">
        <f>E53</f>
        <v>50000</v>
      </c>
      <c r="F52" s="95">
        <f>F53</f>
        <v>49922.4</v>
      </c>
      <c r="G52" s="72">
        <f t="shared" si="3"/>
        <v>0.998448</v>
      </c>
    </row>
    <row r="53" spans="1:7" ht="19.5" customHeight="1">
      <c r="A53" s="49"/>
      <c r="B53" s="46">
        <v>4300</v>
      </c>
      <c r="C53" s="41" t="s">
        <v>21</v>
      </c>
      <c r="D53" s="48">
        <v>50000</v>
      </c>
      <c r="E53" s="48">
        <v>50000</v>
      </c>
      <c r="F53" s="96">
        <v>49922.4</v>
      </c>
      <c r="G53" s="71">
        <f t="shared" si="3"/>
        <v>0.998448</v>
      </c>
    </row>
    <row r="54" spans="1:7" ht="19.5" customHeight="1">
      <c r="A54" s="6"/>
      <c r="B54" s="20"/>
      <c r="C54" s="34" t="s">
        <v>53</v>
      </c>
      <c r="D54" s="8">
        <f>D55</f>
        <v>30000</v>
      </c>
      <c r="E54" s="8">
        <f>E55</f>
        <v>30000</v>
      </c>
      <c r="F54" s="95">
        <f>F55</f>
        <v>4312.1</v>
      </c>
      <c r="G54" s="72">
        <f t="shared" si="3"/>
        <v>0.14373666666666668</v>
      </c>
    </row>
    <row r="55" spans="1:7" ht="19.5" customHeight="1">
      <c r="A55" s="49"/>
      <c r="B55" s="46">
        <v>4300</v>
      </c>
      <c r="C55" s="41" t="s">
        <v>21</v>
      </c>
      <c r="D55" s="48">
        <v>30000</v>
      </c>
      <c r="E55" s="48">
        <v>30000</v>
      </c>
      <c r="F55" s="96">
        <v>4312.1</v>
      </c>
      <c r="G55" s="71">
        <f t="shared" si="3"/>
        <v>0.14373666666666668</v>
      </c>
    </row>
    <row r="56" spans="1:7" ht="19.5" customHeight="1">
      <c r="A56" s="6"/>
      <c r="B56" s="20"/>
      <c r="C56" s="34" t="s">
        <v>54</v>
      </c>
      <c r="D56" s="8">
        <f>D57+D58</f>
        <v>50000</v>
      </c>
      <c r="E56" s="8">
        <f>E57+E58</f>
        <v>50000</v>
      </c>
      <c r="F56" s="95">
        <f>F57+F58</f>
        <v>3744.88</v>
      </c>
      <c r="G56" s="72">
        <f t="shared" si="3"/>
        <v>0.07489760000000001</v>
      </c>
    </row>
    <row r="57" spans="1:7" ht="19.5" customHeight="1">
      <c r="A57" s="49"/>
      <c r="B57" s="46">
        <v>4300</v>
      </c>
      <c r="C57" s="41" t="s">
        <v>21</v>
      </c>
      <c r="D57" s="48">
        <v>50000</v>
      </c>
      <c r="E57" s="48">
        <v>38000</v>
      </c>
      <c r="F57" s="96">
        <v>3744.88</v>
      </c>
      <c r="G57" s="71">
        <f t="shared" si="3"/>
        <v>0.09854947368421053</v>
      </c>
    </row>
    <row r="58" spans="1:7" ht="19.5" customHeight="1">
      <c r="A58" s="49"/>
      <c r="B58" s="112">
        <v>6120</v>
      </c>
      <c r="C58" s="113" t="s">
        <v>48</v>
      </c>
      <c r="D58" s="114"/>
      <c r="E58" s="114">
        <v>12000</v>
      </c>
      <c r="F58" s="115"/>
      <c r="G58" s="116"/>
    </row>
    <row r="59" spans="1:7" ht="19.5" customHeight="1">
      <c r="A59" s="107"/>
      <c r="B59" s="107"/>
      <c r="C59" s="108"/>
      <c r="D59" s="109"/>
      <c r="E59" s="109"/>
      <c r="F59" s="110"/>
      <c r="G59" s="111"/>
    </row>
    <row r="60" spans="1:7" ht="20.25" customHeight="1">
      <c r="A60" s="45"/>
      <c r="B60" s="45"/>
      <c r="C60" s="21" t="s">
        <v>34</v>
      </c>
      <c r="D60" s="8">
        <f>D61</f>
        <v>150000</v>
      </c>
      <c r="E60" s="8">
        <f>E61</f>
        <v>115000</v>
      </c>
      <c r="F60" s="95">
        <f>F61</f>
        <v>3000</v>
      </c>
      <c r="G60" s="72">
        <f t="shared" si="3"/>
        <v>0.02608695652173913</v>
      </c>
    </row>
    <row r="61" spans="1:7" ht="19.5" customHeight="1">
      <c r="A61" s="49"/>
      <c r="B61" s="46">
        <v>6110</v>
      </c>
      <c r="C61" s="41" t="s">
        <v>22</v>
      </c>
      <c r="D61" s="48">
        <v>150000</v>
      </c>
      <c r="E61" s="48">
        <v>115000</v>
      </c>
      <c r="F61" s="96">
        <v>3000</v>
      </c>
      <c r="G61" s="71">
        <f t="shared" si="3"/>
        <v>0.02608695652173913</v>
      </c>
    </row>
    <row r="62" spans="1:7" ht="28.5" customHeight="1">
      <c r="A62" s="6"/>
      <c r="B62" s="20"/>
      <c r="C62" s="34" t="s">
        <v>55</v>
      </c>
      <c r="D62" s="8">
        <f>D63</f>
        <v>30000</v>
      </c>
      <c r="E62" s="8">
        <f>E63</f>
        <v>30000</v>
      </c>
      <c r="F62" s="95"/>
      <c r="G62" s="72"/>
    </row>
    <row r="63" spans="1:7" ht="19.5" customHeight="1">
      <c r="A63" s="56"/>
      <c r="B63" s="46">
        <v>4270</v>
      </c>
      <c r="C63" s="41" t="s">
        <v>28</v>
      </c>
      <c r="D63" s="48">
        <v>30000</v>
      </c>
      <c r="E63" s="48">
        <v>30000</v>
      </c>
      <c r="F63" s="96"/>
      <c r="G63" s="71"/>
    </row>
    <row r="64" spans="1:7" ht="19.5" customHeight="1">
      <c r="A64" s="6"/>
      <c r="B64" s="20"/>
      <c r="C64" s="57" t="s">
        <v>62</v>
      </c>
      <c r="D64" s="81"/>
      <c r="E64" s="81">
        <f>E65</f>
        <v>35000</v>
      </c>
      <c r="F64" s="104"/>
      <c r="G64" s="76"/>
    </row>
    <row r="65" spans="1:7" ht="19.5" customHeight="1">
      <c r="A65" s="49"/>
      <c r="B65" s="46">
        <v>4270</v>
      </c>
      <c r="C65" s="41" t="s">
        <v>28</v>
      </c>
      <c r="D65" s="64"/>
      <c r="E65" s="64">
        <v>35000</v>
      </c>
      <c r="F65" s="103"/>
      <c r="G65" s="77"/>
    </row>
    <row r="66" spans="1:7" ht="19.5" customHeight="1">
      <c r="A66" s="6"/>
      <c r="B66" s="54"/>
      <c r="C66" s="55" t="s">
        <v>8</v>
      </c>
      <c r="D66" s="8">
        <f>D67</f>
        <v>130000</v>
      </c>
      <c r="E66" s="8">
        <f>E67</f>
        <v>160000</v>
      </c>
      <c r="F66" s="95"/>
      <c r="G66" s="72"/>
    </row>
    <row r="67" spans="1:7" ht="19.5" customHeight="1">
      <c r="A67" s="49"/>
      <c r="B67" s="46">
        <v>4300</v>
      </c>
      <c r="C67" s="41" t="s">
        <v>21</v>
      </c>
      <c r="D67" s="48">
        <v>130000</v>
      </c>
      <c r="E67" s="48">
        <v>160000</v>
      </c>
      <c r="F67" s="96"/>
      <c r="G67" s="71"/>
    </row>
    <row r="68" spans="1:7" ht="19.5" customHeight="1">
      <c r="A68" s="6"/>
      <c r="B68" s="6"/>
      <c r="C68" s="21" t="s">
        <v>43</v>
      </c>
      <c r="D68" s="8">
        <f>D69</f>
        <v>120000</v>
      </c>
      <c r="E68" s="8">
        <f>E69</f>
        <v>90000</v>
      </c>
      <c r="F68" s="95"/>
      <c r="G68" s="72"/>
    </row>
    <row r="69" spans="1:7" ht="19.5" customHeight="1">
      <c r="A69" s="49"/>
      <c r="B69" s="46">
        <v>4300</v>
      </c>
      <c r="C69" s="41" t="s">
        <v>21</v>
      </c>
      <c r="D69" s="48">
        <v>120000</v>
      </c>
      <c r="E69" s="48">
        <v>90000</v>
      </c>
      <c r="F69" s="96"/>
      <c r="G69" s="71"/>
    </row>
    <row r="70" spans="1:7" ht="28.5" customHeight="1">
      <c r="A70" s="6"/>
      <c r="B70" s="6"/>
      <c r="C70" s="21" t="s">
        <v>36</v>
      </c>
      <c r="D70" s="8">
        <f>D71</f>
        <v>90000</v>
      </c>
      <c r="E70" s="8">
        <f>E71</f>
        <v>90000</v>
      </c>
      <c r="F70" s="95"/>
      <c r="G70" s="72"/>
    </row>
    <row r="71" spans="1:7" ht="19.5" customHeight="1">
      <c r="A71" s="49"/>
      <c r="B71" s="46">
        <v>4300</v>
      </c>
      <c r="C71" s="41" t="s">
        <v>21</v>
      </c>
      <c r="D71" s="48">
        <v>90000</v>
      </c>
      <c r="E71" s="48">
        <v>90000</v>
      </c>
      <c r="F71" s="96"/>
      <c r="G71" s="71"/>
    </row>
    <row r="72" spans="1:7" ht="19.5" customHeight="1">
      <c r="A72" s="6"/>
      <c r="B72" s="20"/>
      <c r="C72" s="55" t="s">
        <v>30</v>
      </c>
      <c r="D72" s="8">
        <f>D73</f>
        <v>15000</v>
      </c>
      <c r="E72" s="8">
        <f>E73</f>
        <v>15000</v>
      </c>
      <c r="F72" s="95"/>
      <c r="G72" s="72"/>
    </row>
    <row r="73" spans="1:7" ht="19.5" customHeight="1">
      <c r="A73" s="49"/>
      <c r="B73" s="46">
        <v>4300</v>
      </c>
      <c r="C73" s="41" t="s">
        <v>21</v>
      </c>
      <c r="D73" s="48">
        <v>15000</v>
      </c>
      <c r="E73" s="48">
        <v>15000</v>
      </c>
      <c r="F73" s="96"/>
      <c r="G73" s="71"/>
    </row>
    <row r="74" spans="1:7" ht="19.5" customHeight="1">
      <c r="A74" s="6"/>
      <c r="B74" s="20"/>
      <c r="C74" s="34" t="s">
        <v>32</v>
      </c>
      <c r="D74" s="8">
        <f>D75</f>
        <v>50000</v>
      </c>
      <c r="E74" s="8">
        <f>E75</f>
        <v>50000</v>
      </c>
      <c r="F74" s="95"/>
      <c r="G74" s="72"/>
    </row>
    <row r="75" spans="1:7" ht="19.5" customHeight="1">
      <c r="A75" s="49"/>
      <c r="B75" s="46">
        <v>4300</v>
      </c>
      <c r="C75" s="41" t="s">
        <v>21</v>
      </c>
      <c r="D75" s="48">
        <v>50000</v>
      </c>
      <c r="E75" s="48">
        <v>50000</v>
      </c>
      <c r="F75" s="96"/>
      <c r="G75" s="71"/>
    </row>
    <row r="76" spans="1:7" ht="19.5" customHeight="1">
      <c r="A76" s="6"/>
      <c r="B76" s="20"/>
      <c r="C76" s="34" t="s">
        <v>56</v>
      </c>
      <c r="D76" s="8">
        <f>D77</f>
        <v>245000</v>
      </c>
      <c r="E76" s="8">
        <f>E77</f>
        <v>245000</v>
      </c>
      <c r="F76" s="95"/>
      <c r="G76" s="72"/>
    </row>
    <row r="77" spans="1:7" ht="19.5" customHeight="1">
      <c r="A77" s="49"/>
      <c r="B77" s="46">
        <v>4300</v>
      </c>
      <c r="C77" s="41" t="s">
        <v>21</v>
      </c>
      <c r="D77" s="48">
        <v>245000</v>
      </c>
      <c r="E77" s="48">
        <v>245000</v>
      </c>
      <c r="F77" s="96"/>
      <c r="G77" s="71"/>
    </row>
    <row r="78" spans="1:7" ht="19.5" customHeight="1">
      <c r="A78" s="6"/>
      <c r="B78" s="20"/>
      <c r="C78" s="34" t="s">
        <v>51</v>
      </c>
      <c r="D78" s="8">
        <f>D79</f>
        <v>50000</v>
      </c>
      <c r="E78" s="8">
        <f>E79</f>
        <v>50000</v>
      </c>
      <c r="F78" s="95"/>
      <c r="G78" s="72"/>
    </row>
    <row r="79" spans="1:7" ht="19.5" customHeight="1">
      <c r="A79" s="49"/>
      <c r="B79" s="46">
        <v>4300</v>
      </c>
      <c r="C79" s="41" t="s">
        <v>21</v>
      </c>
      <c r="D79" s="48">
        <v>50000</v>
      </c>
      <c r="E79" s="48">
        <v>50000</v>
      </c>
      <c r="F79" s="96"/>
      <c r="G79" s="71"/>
    </row>
    <row r="80" spans="1:7" ht="19.5" customHeight="1">
      <c r="A80" s="6"/>
      <c r="B80" s="20"/>
      <c r="C80" s="34" t="s">
        <v>52</v>
      </c>
      <c r="D80" s="8">
        <f>D81</f>
        <v>50000</v>
      </c>
      <c r="E80" s="8">
        <f>E81</f>
        <v>20000</v>
      </c>
      <c r="F80" s="95"/>
      <c r="G80" s="72"/>
    </row>
    <row r="81" spans="1:7" ht="19.5" customHeight="1">
      <c r="A81" s="49"/>
      <c r="B81" s="46">
        <v>4300</v>
      </c>
      <c r="C81" s="41" t="s">
        <v>21</v>
      </c>
      <c r="D81" s="48">
        <v>50000</v>
      </c>
      <c r="E81" s="48">
        <v>20000</v>
      </c>
      <c r="F81" s="96"/>
      <c r="G81" s="71"/>
    </row>
    <row r="82" spans="1:7" ht="19.5" customHeight="1">
      <c r="A82" s="6"/>
      <c r="B82" s="20"/>
      <c r="C82" s="21" t="s">
        <v>11</v>
      </c>
      <c r="D82" s="8">
        <f>D83</f>
        <v>100000</v>
      </c>
      <c r="E82" s="8">
        <f>E83</f>
        <v>100000</v>
      </c>
      <c r="F82" s="95"/>
      <c r="G82" s="72"/>
    </row>
    <row r="83" spans="1:7" ht="19.5" customHeight="1">
      <c r="A83" s="49"/>
      <c r="B83" s="46">
        <v>6110</v>
      </c>
      <c r="C83" s="41" t="s">
        <v>22</v>
      </c>
      <c r="D83" s="48">
        <v>100000</v>
      </c>
      <c r="E83" s="48">
        <v>100000</v>
      </c>
      <c r="F83" s="96"/>
      <c r="G83" s="71"/>
    </row>
    <row r="84" spans="1:7" ht="19.5" customHeight="1">
      <c r="A84" s="6"/>
      <c r="B84" s="20"/>
      <c r="C84" s="21" t="s">
        <v>49</v>
      </c>
      <c r="D84" s="8">
        <f>D85</f>
        <v>25000</v>
      </c>
      <c r="E84" s="8">
        <f>E85</f>
        <v>25000</v>
      </c>
      <c r="F84" s="95"/>
      <c r="G84" s="72"/>
    </row>
    <row r="85" spans="1:7" ht="19.5" customHeight="1">
      <c r="A85" s="49"/>
      <c r="B85" s="46">
        <v>6120</v>
      </c>
      <c r="C85" s="41" t="s">
        <v>48</v>
      </c>
      <c r="D85" s="48">
        <v>25000</v>
      </c>
      <c r="E85" s="48">
        <v>25000</v>
      </c>
      <c r="F85" s="96"/>
      <c r="G85" s="71"/>
    </row>
    <row r="86" spans="1:7" ht="19.5" customHeight="1">
      <c r="A86" s="6"/>
      <c r="B86" s="20"/>
      <c r="C86" s="34" t="s">
        <v>50</v>
      </c>
      <c r="D86" s="8">
        <f>D87</f>
        <v>15000</v>
      </c>
      <c r="E86" s="8">
        <f>E87</f>
        <v>15000</v>
      </c>
      <c r="F86" s="95"/>
      <c r="G86" s="72"/>
    </row>
    <row r="87" spans="1:7" ht="19.5" customHeight="1">
      <c r="A87" s="46"/>
      <c r="B87" s="46">
        <v>6120</v>
      </c>
      <c r="C87" s="41" t="s">
        <v>48</v>
      </c>
      <c r="D87" s="48">
        <v>15000</v>
      </c>
      <c r="E87" s="48">
        <v>15000</v>
      </c>
      <c r="F87" s="96"/>
      <c r="G87" s="71"/>
    </row>
    <row r="88" spans="1:7" ht="19.5" customHeight="1">
      <c r="A88" s="6"/>
      <c r="B88" s="20"/>
      <c r="C88" s="21" t="s">
        <v>61</v>
      </c>
      <c r="D88" s="8"/>
      <c r="E88" s="8">
        <f>E89</f>
        <v>90000</v>
      </c>
      <c r="F88" s="95"/>
      <c r="G88" s="72"/>
    </row>
    <row r="89" spans="1:7" ht="19.5" customHeight="1">
      <c r="A89" s="56"/>
      <c r="B89" s="46">
        <v>6120</v>
      </c>
      <c r="C89" s="41" t="s">
        <v>48</v>
      </c>
      <c r="D89" s="48"/>
      <c r="E89" s="48">
        <v>90000</v>
      </c>
      <c r="F89" s="96"/>
      <c r="G89" s="71"/>
    </row>
    <row r="90" spans="1:7" ht="19.5" customHeight="1">
      <c r="A90" s="49"/>
      <c r="B90" s="88"/>
      <c r="C90" s="89" t="s">
        <v>63</v>
      </c>
      <c r="D90" s="64"/>
      <c r="E90" s="64"/>
      <c r="F90" s="103">
        <v>124959.89</v>
      </c>
      <c r="G90" s="77"/>
    </row>
    <row r="91" spans="1:7" ht="19.5" customHeight="1">
      <c r="A91" s="39"/>
      <c r="B91" s="39"/>
      <c r="C91" s="42" t="s">
        <v>68</v>
      </c>
      <c r="D91" s="61">
        <f>D10+D12-D26</f>
        <v>167818</v>
      </c>
      <c r="E91" s="61">
        <f>E10+E12-E26</f>
        <v>340</v>
      </c>
      <c r="F91" s="105">
        <f>F10+F12-F26</f>
        <v>570716.32</v>
      </c>
      <c r="G91" s="40"/>
    </row>
    <row r="92" spans="1:7" ht="19.5" customHeight="1">
      <c r="A92" s="15"/>
      <c r="B92" s="22"/>
      <c r="C92" s="59" t="s">
        <v>6</v>
      </c>
      <c r="D92" s="17">
        <f>D26+D91</f>
        <v>2167818</v>
      </c>
      <c r="E92" s="17">
        <f>E26+E91</f>
        <v>2000340</v>
      </c>
      <c r="F92" s="106">
        <f>F26+F91</f>
        <v>1113757.71</v>
      </c>
      <c r="G92" s="23"/>
    </row>
    <row r="93" ht="14.25">
      <c r="G93" s="35"/>
    </row>
    <row r="94" ht="14.25">
      <c r="G94" s="35"/>
    </row>
    <row r="95" ht="14.25">
      <c r="G95" s="35"/>
    </row>
    <row r="96" spans="4:7" ht="14.25">
      <c r="D96" s="120" t="s">
        <v>69</v>
      </c>
      <c r="E96" s="120"/>
      <c r="F96" s="121" t="s">
        <v>70</v>
      </c>
      <c r="G96" s="35"/>
    </row>
    <row r="97" spans="4:7" ht="14.25">
      <c r="D97" s="120" t="s">
        <v>71</v>
      </c>
      <c r="E97" s="120"/>
      <c r="F97" s="121" t="s">
        <v>72</v>
      </c>
      <c r="G97" s="35"/>
    </row>
    <row r="98" spans="4:7" ht="14.25">
      <c r="D98" s="120"/>
      <c r="E98" s="120"/>
      <c r="F98" s="121" t="s">
        <v>73</v>
      </c>
      <c r="G98" s="35"/>
    </row>
    <row r="99" ht="14.25">
      <c r="G99" s="35"/>
    </row>
    <row r="100" ht="14.25">
      <c r="G100" s="35"/>
    </row>
    <row r="101" ht="14.25">
      <c r="G101" s="35"/>
    </row>
    <row r="102" ht="14.25">
      <c r="G102" s="35"/>
    </row>
    <row r="103" ht="14.25">
      <c r="G103" s="35"/>
    </row>
    <row r="104" ht="14.25">
      <c r="G104" s="35"/>
    </row>
    <row r="105" ht="14.25">
      <c r="G105" s="35"/>
    </row>
    <row r="106" ht="14.25">
      <c r="G106" s="35"/>
    </row>
    <row r="107" ht="14.25">
      <c r="G107" s="35"/>
    </row>
    <row r="108" ht="14.25">
      <c r="G108" s="35"/>
    </row>
    <row r="109" ht="14.25">
      <c r="G109" s="35"/>
    </row>
    <row r="110" ht="14.25">
      <c r="G110" s="35"/>
    </row>
    <row r="111" ht="14.25">
      <c r="G111" s="35"/>
    </row>
    <row r="112" ht="14.25">
      <c r="G112" s="35"/>
    </row>
    <row r="113" ht="14.25">
      <c r="G113" s="35"/>
    </row>
    <row r="114" ht="14.25">
      <c r="G114" s="35"/>
    </row>
    <row r="115" ht="14.25">
      <c r="G115" s="35"/>
    </row>
    <row r="116" ht="14.25">
      <c r="G116" s="35"/>
    </row>
    <row r="117" ht="14.25">
      <c r="G117" s="35"/>
    </row>
    <row r="118" ht="14.25">
      <c r="G118" s="35"/>
    </row>
    <row r="119" ht="14.25">
      <c r="G119" s="35"/>
    </row>
    <row r="120" ht="14.25">
      <c r="G120" s="35"/>
    </row>
    <row r="121" ht="14.25">
      <c r="G121" s="35"/>
    </row>
    <row r="122" ht="14.25">
      <c r="G122" s="35"/>
    </row>
    <row r="123" ht="14.25">
      <c r="G123" s="35"/>
    </row>
    <row r="124" ht="14.25">
      <c r="G124" s="35"/>
    </row>
    <row r="125" ht="14.25">
      <c r="G125" s="35"/>
    </row>
    <row r="126" ht="14.25">
      <c r="G126" s="35"/>
    </row>
    <row r="127" ht="14.25">
      <c r="G127" s="35"/>
    </row>
    <row r="128" ht="14.25">
      <c r="G128" s="35"/>
    </row>
    <row r="129" ht="14.25">
      <c r="G129" s="35"/>
    </row>
    <row r="130" ht="14.25">
      <c r="G130" s="35"/>
    </row>
    <row r="131" ht="14.25">
      <c r="G131" s="35"/>
    </row>
    <row r="132" ht="14.25">
      <c r="G132" s="35"/>
    </row>
    <row r="133" ht="14.25">
      <c r="G133" s="35"/>
    </row>
    <row r="134" ht="14.25">
      <c r="G134" s="35"/>
    </row>
    <row r="135" ht="14.25">
      <c r="G135" s="35"/>
    </row>
    <row r="136" ht="14.25">
      <c r="G136" s="35"/>
    </row>
    <row r="137" ht="14.25">
      <c r="G137" s="35"/>
    </row>
    <row r="138" ht="14.25">
      <c r="G138" s="35"/>
    </row>
    <row r="139" ht="14.25">
      <c r="G139" s="35"/>
    </row>
    <row r="140" ht="14.25">
      <c r="G140" s="35"/>
    </row>
    <row r="141" ht="14.25">
      <c r="G141" s="35"/>
    </row>
    <row r="142" ht="14.25">
      <c r="G142" s="35"/>
    </row>
    <row r="143" ht="14.25">
      <c r="G143" s="35"/>
    </row>
    <row r="144" ht="14.25">
      <c r="G144" s="35"/>
    </row>
    <row r="145" ht="14.25">
      <c r="G145" s="35"/>
    </row>
    <row r="146" ht="14.25">
      <c r="G146" s="35"/>
    </row>
    <row r="147" ht="14.25">
      <c r="G147" s="35"/>
    </row>
    <row r="148" ht="14.25">
      <c r="G148" s="35"/>
    </row>
    <row r="149" ht="14.25">
      <c r="G149" s="35"/>
    </row>
    <row r="150" ht="14.25">
      <c r="G150" s="35"/>
    </row>
    <row r="151" ht="14.25">
      <c r="G151" s="35"/>
    </row>
  </sheetData>
  <mergeCells count="4">
    <mergeCell ref="D7:D8"/>
    <mergeCell ref="G7:G8"/>
    <mergeCell ref="E7:E8"/>
    <mergeCell ref="F7:F8"/>
  </mergeCells>
  <printOptions horizontalCentered="1"/>
  <pageMargins left="0.5905511811023623" right="0.5905511811023623" top="0.6692913385826772" bottom="0.6692913385826772" header="0.5118110236220472" footer="0.5118110236220472"/>
  <pageSetup firstPageNumber="299" useFirstPageNumber="1" horizontalDpi="600" verticalDpi="600" orientation="landscape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Sternik</dc:creator>
  <cp:keywords/>
  <dc:description/>
  <cp:lastModifiedBy>um</cp:lastModifiedBy>
  <cp:lastPrinted>2006-08-21T14:27:30Z</cp:lastPrinted>
  <dcterms:created xsi:type="dcterms:W3CDTF">1998-12-12T11:41:09Z</dcterms:created>
  <dcterms:modified xsi:type="dcterms:W3CDTF">2006-08-29T06:33:00Z</dcterms:modified>
  <cp:category/>
  <cp:version/>
  <cp:contentType/>
  <cp:contentStatus/>
</cp:coreProperties>
</file>