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35" windowHeight="475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<sst xmlns="http://schemas.openxmlformats.org/spreadsheetml/2006/main" count="55" uniqueCount="39">
  <si>
    <t>Treść</t>
  </si>
  <si>
    <t>Plan według uchwały      budżetowej</t>
  </si>
  <si>
    <t>Plan                                po zmianach</t>
  </si>
  <si>
    <t xml:space="preserve">  %                 5 : 4</t>
  </si>
  <si>
    <t>z tego:</t>
  </si>
  <si>
    <t>Dochody własne</t>
  </si>
  <si>
    <t>Subwencje</t>
  </si>
  <si>
    <t>Wydatki ogółem</t>
  </si>
  <si>
    <t>inwestycje</t>
  </si>
  <si>
    <t>Dochody gminy ogółem</t>
  </si>
  <si>
    <t>I.</t>
  </si>
  <si>
    <t>4.</t>
  </si>
  <si>
    <t>1.</t>
  </si>
  <si>
    <t>2.</t>
  </si>
  <si>
    <t>3.</t>
  </si>
  <si>
    <t>II.</t>
  </si>
  <si>
    <t xml:space="preserve">Dochody powiatu ogółem </t>
  </si>
  <si>
    <t>5.</t>
  </si>
  <si>
    <t>Wydatki bieżące na zadania własne (bez remontów)</t>
  </si>
  <si>
    <t>6.</t>
  </si>
  <si>
    <t>w tym:</t>
  </si>
  <si>
    <t>Lp.</t>
  </si>
  <si>
    <t>Dochody  ogółem</t>
  </si>
  <si>
    <t>Remonty - zadania własne</t>
  </si>
  <si>
    <t>Wydatki majątkowe - zadania własne</t>
  </si>
  <si>
    <t xml:space="preserve">remonty </t>
  </si>
  <si>
    <t>Wydatki na zadania realizowane                   na podstawie porozumień i umów</t>
  </si>
  <si>
    <t>Dotacje celowe i inne środki                                              na zadania własne</t>
  </si>
  <si>
    <t>Dotacje celowe z budżetu państwa 
na zadania z zakresu administracji rządowej</t>
  </si>
  <si>
    <t>Dotacje celowe na zadania realizowane w drodze porozumień i umów</t>
  </si>
  <si>
    <t xml:space="preserve">Dotacje celowe i inne środki na zadania własne </t>
  </si>
  <si>
    <t xml:space="preserve">Dotacje celowe z budżetu państwa                                      na zadania zlecone z zakresu administracji rządowej </t>
  </si>
  <si>
    <t>Wydatki na zadania zlecone</t>
  </si>
  <si>
    <t>Rezerwa budżetowa (ogólna) i rezerwy celowe</t>
  </si>
  <si>
    <t>Budżet Miasta - 2004</t>
  </si>
  <si>
    <t xml:space="preserve">Wydatki budżetu miasta nieznajdujące pokrycia w dochodach </t>
  </si>
  <si>
    <t xml:space="preserve">       w złotych </t>
  </si>
  <si>
    <t>Wykonanie                                   na 31 grudnia</t>
  </si>
  <si>
    <t>Nadwyżka/ Deficyt budżetu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</si>
</sst>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double"/>
      <right style="thin"/>
      <top>
        <color indexed="63"/>
      </top>
      <bottom style="thin"/>
    </border>
    <border>
      <left style="double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double"/>
      <right style="thin"/>
      <top style="thin"/>
      <bottom style="double"/>
    </border>
    <border>
      <left style="thin"/>
      <right style="medium"/>
      <top style="dotted"/>
      <bottom style="thin"/>
    </border>
    <border>
      <left style="thin"/>
      <right style="double"/>
      <top style="dotted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tted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dotted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2" borderId="2" xfId="0" applyFont="1" applyFill="1" applyBorder="1" applyAlignment="1">
      <alignment horizontal="right" wrapText="1"/>
    </xf>
    <xf numFmtId="3" fontId="0" fillId="0" borderId="1" xfId="0" applyNumberFormat="1" applyBorder="1" applyAlignment="1">
      <alignment/>
    </xf>
    <xf numFmtId="0" fontId="4" fillId="2" borderId="3" xfId="0" applyFont="1" applyFill="1" applyBorder="1" applyAlignment="1">
      <alignment/>
    </xf>
    <xf numFmtId="0" fontId="0" fillId="0" borderId="2" xfId="0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10" fontId="0" fillId="0" borderId="7" xfId="0" applyNumberFormat="1" applyBorder="1" applyAlignment="1">
      <alignment/>
    </xf>
    <xf numFmtId="10" fontId="0" fillId="0" borderId="8" xfId="0" applyNumberFormat="1" applyBorder="1" applyAlignment="1">
      <alignment/>
    </xf>
    <xf numFmtId="10" fontId="0" fillId="0" borderId="9" xfId="0" applyNumberFormat="1" applyBorder="1" applyAlignment="1">
      <alignment/>
    </xf>
    <xf numFmtId="3" fontId="4" fillId="2" borderId="2" xfId="0" applyNumberFormat="1" applyFont="1" applyFill="1" applyBorder="1" applyAlignment="1">
      <alignment/>
    </xf>
    <xf numFmtId="10" fontId="4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5" xfId="0" applyBorder="1" applyAlignment="1">
      <alignment horizontal="center"/>
    </xf>
    <xf numFmtId="10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wrapText="1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7" xfId="0" applyBorder="1" applyAlignment="1">
      <alignment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3" fontId="1" fillId="0" borderId="19" xfId="0" applyNumberFormat="1" applyFont="1" applyBorder="1" applyAlignment="1">
      <alignment/>
    </xf>
    <xf numFmtId="0" fontId="0" fillId="0" borderId="18" xfId="0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top"/>
    </xf>
    <xf numFmtId="3" fontId="1" fillId="0" borderId="21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3" fontId="5" fillId="0" borderId="0" xfId="0" applyNumberFormat="1" applyFont="1" applyFill="1" applyBorder="1" applyAlignment="1">
      <alignment/>
    </xf>
    <xf numFmtId="10" fontId="0" fillId="0" borderId="22" xfId="0" applyNumberFormat="1" applyBorder="1" applyAlignment="1">
      <alignment/>
    </xf>
    <xf numFmtId="0" fontId="7" fillId="0" borderId="23" xfId="0" applyFont="1" applyBorder="1" applyAlignment="1">
      <alignment vertical="top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/>
    </xf>
    <xf numFmtId="0" fontId="4" fillId="2" borderId="25" xfId="0" applyFont="1" applyFill="1" applyBorder="1" applyAlignment="1">
      <alignment horizontal="center" vertical="top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/>
    </xf>
    <xf numFmtId="3" fontId="1" fillId="2" borderId="30" xfId="0" applyNumberFormat="1" applyFont="1" applyFill="1" applyBorder="1" applyAlignment="1">
      <alignment vertical="center"/>
    </xf>
    <xf numFmtId="3" fontId="1" fillId="2" borderId="31" xfId="0" applyNumberFormat="1" applyFont="1" applyFill="1" applyBorder="1" applyAlignment="1">
      <alignment vertical="center"/>
    </xf>
    <xf numFmtId="3" fontId="1" fillId="2" borderId="32" xfId="0" applyNumberFormat="1" applyFont="1" applyFill="1" applyBorder="1" applyAlignment="1">
      <alignment vertical="center"/>
    </xf>
    <xf numFmtId="164" fontId="1" fillId="2" borderId="33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3" fontId="1" fillId="0" borderId="34" xfId="0" applyNumberFormat="1" applyFont="1" applyBorder="1" applyAlignment="1">
      <alignment/>
    </xf>
    <xf numFmtId="0" fontId="4" fillId="2" borderId="2" xfId="0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/>
    </xf>
    <xf numFmtId="3" fontId="4" fillId="2" borderId="16" xfId="0" applyNumberFormat="1" applyFont="1" applyFill="1" applyBorder="1" applyAlignment="1">
      <alignment/>
    </xf>
    <xf numFmtId="10" fontId="4" fillId="2" borderId="9" xfId="0" applyNumberFormat="1" applyFont="1" applyFill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10" fontId="2" fillId="0" borderId="40" xfId="0" applyNumberFormat="1" applyFont="1" applyBorder="1" applyAlignment="1">
      <alignment/>
    </xf>
    <xf numFmtId="0" fontId="2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5" fillId="3" borderId="41" xfId="0" applyFont="1" applyFill="1" applyBorder="1" applyAlignment="1">
      <alignment/>
    </xf>
    <xf numFmtId="0" fontId="8" fillId="0" borderId="29" xfId="0" applyFont="1" applyBorder="1" applyAlignment="1">
      <alignment/>
    </xf>
    <xf numFmtId="0" fontId="1" fillId="0" borderId="42" xfId="0" applyFont="1" applyBorder="1" applyAlignment="1">
      <alignment horizontal="center" vertical="center" wrapText="1"/>
    </xf>
    <xf numFmtId="0" fontId="8" fillId="0" borderId="23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/>
    </xf>
    <xf numFmtId="0" fontId="8" fillId="2" borderId="30" xfId="0" applyFont="1" applyFill="1" applyBorder="1" applyAlignment="1">
      <alignment vertical="center" wrapText="1"/>
    </xf>
    <xf numFmtId="3" fontId="4" fillId="2" borderId="43" xfId="0" applyNumberFormat="1" applyFont="1" applyFill="1" applyBorder="1" applyAlignment="1">
      <alignment/>
    </xf>
    <xf numFmtId="3" fontId="0" fillId="0" borderId="34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19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7"/>
  <sheetViews>
    <sheetView tabSelected="1" workbookViewId="0" topLeftCell="A2">
      <selection activeCell="H14" sqref="H14"/>
    </sheetView>
  </sheetViews>
  <sheetFormatPr defaultColWidth="9.00390625" defaultRowHeight="12.75"/>
  <cols>
    <col min="1" max="1" width="5.00390625" style="0" customWidth="1"/>
    <col min="2" max="2" width="33.25390625" style="1" customWidth="1"/>
    <col min="3" max="4" width="14.00390625" style="0" customWidth="1"/>
    <col min="5" max="5" width="14.125" style="0" customWidth="1"/>
    <col min="6" max="6" width="9.625" style="0" customWidth="1"/>
    <col min="7" max="7" width="13.875" style="27" customWidth="1"/>
    <col min="8" max="8" width="13.75390625" style="29" customWidth="1"/>
  </cols>
  <sheetData>
    <row r="1" ht="15" customHeight="1"/>
    <row r="2" ht="14.25" customHeight="1" thickBot="1">
      <c r="E2" t="s">
        <v>36</v>
      </c>
    </row>
    <row r="3" spans="1:7" ht="18" customHeight="1" thickBot="1" thickTop="1">
      <c r="A3" s="58"/>
      <c r="B3" s="59"/>
      <c r="C3" s="60"/>
      <c r="D3" s="65" t="s">
        <v>34</v>
      </c>
      <c r="E3" s="90"/>
      <c r="F3" s="92"/>
      <c r="G3" s="30"/>
    </row>
    <row r="4" spans="1:8" ht="45" customHeight="1" thickBot="1" thickTop="1">
      <c r="A4" s="94" t="s">
        <v>21</v>
      </c>
      <c r="B4" s="62" t="s">
        <v>0</v>
      </c>
      <c r="C4" s="63" t="s">
        <v>1</v>
      </c>
      <c r="D4" s="64" t="s">
        <v>2</v>
      </c>
      <c r="E4" s="91" t="s">
        <v>37</v>
      </c>
      <c r="F4" s="93" t="s">
        <v>3</v>
      </c>
      <c r="G4" s="31"/>
      <c r="H4" s="31"/>
    </row>
    <row r="5" spans="1:8" s="55" customFormat="1" ht="12" customHeight="1" thickBot="1" thickTop="1">
      <c r="A5" s="76">
        <v>1</v>
      </c>
      <c r="B5" s="76">
        <v>2</v>
      </c>
      <c r="C5" s="77">
        <v>3</v>
      </c>
      <c r="D5" s="78">
        <v>4</v>
      </c>
      <c r="E5" s="79">
        <v>5</v>
      </c>
      <c r="F5" s="80">
        <v>6</v>
      </c>
      <c r="G5" s="50"/>
      <c r="H5" s="54"/>
    </row>
    <row r="6" spans="1:8" s="23" customFormat="1" ht="23.25" customHeight="1" thickTop="1">
      <c r="A6" s="89"/>
      <c r="B6" s="72" t="s">
        <v>22</v>
      </c>
      <c r="C6" s="73">
        <f>SUM(C8+C15)</f>
        <v>668213556</v>
      </c>
      <c r="D6" s="74">
        <f>SUM(D8+D15)</f>
        <v>738540862</v>
      </c>
      <c r="E6" s="73">
        <f>SUM(E8+E15)</f>
        <v>738368523</v>
      </c>
      <c r="F6" s="75">
        <f>E6/D6</f>
        <v>0.9997666493367295</v>
      </c>
      <c r="G6" s="32"/>
      <c r="H6" s="32"/>
    </row>
    <row r="7" spans="1:6" ht="12" customHeight="1">
      <c r="A7" s="13"/>
      <c r="B7" s="2" t="s">
        <v>4</v>
      </c>
      <c r="C7" s="6"/>
      <c r="D7" s="24"/>
      <c r="E7" s="6"/>
      <c r="F7" s="18"/>
    </row>
    <row r="8" spans="1:6" ht="17.25" customHeight="1">
      <c r="A8" s="41" t="s">
        <v>10</v>
      </c>
      <c r="B8" s="42" t="s">
        <v>9</v>
      </c>
      <c r="C8" s="43">
        <f>SUM(C10:C14)</f>
        <v>461493495</v>
      </c>
      <c r="D8" s="44">
        <f>SUM(D10:D14)</f>
        <v>520791817</v>
      </c>
      <c r="E8" s="43">
        <f>SUM(E10:E14)</f>
        <v>520616832</v>
      </c>
      <c r="F8" s="53">
        <f>E8/D8</f>
        <v>0.9996640020171438</v>
      </c>
    </row>
    <row r="9" spans="1:6" ht="12" customHeight="1">
      <c r="A9" s="13"/>
      <c r="B9" s="2" t="s">
        <v>4</v>
      </c>
      <c r="C9" s="6"/>
      <c r="D9" s="24"/>
      <c r="E9" s="6"/>
      <c r="F9" s="18"/>
    </row>
    <row r="10" spans="1:7" ht="13.5" customHeight="1">
      <c r="A10" s="28" t="s">
        <v>12</v>
      </c>
      <c r="B10" s="16" t="s">
        <v>5</v>
      </c>
      <c r="C10" s="17">
        <f>332994625</f>
        <v>332994625</v>
      </c>
      <c r="D10" s="25">
        <v>354565811</v>
      </c>
      <c r="E10" s="17">
        <v>356153046</v>
      </c>
      <c r="F10" s="19">
        <f aca="true" t="shared" si="0" ref="F10:F15">E10/D10</f>
        <v>1.0044765596421252</v>
      </c>
      <c r="G10" s="29"/>
    </row>
    <row r="11" spans="1:7" ht="15.75" customHeight="1">
      <c r="A11" s="28" t="s">
        <v>13</v>
      </c>
      <c r="B11" s="16" t="s">
        <v>6</v>
      </c>
      <c r="C11" s="17">
        <f>98266914</f>
        <v>98266914</v>
      </c>
      <c r="D11" s="25">
        <v>106860714</v>
      </c>
      <c r="E11" s="17">
        <v>106860714</v>
      </c>
      <c r="F11" s="19">
        <f>E11/D11</f>
        <v>1</v>
      </c>
      <c r="G11" s="29"/>
    </row>
    <row r="12" spans="1:7" ht="24.75" customHeight="1">
      <c r="A12" s="15" t="s">
        <v>14</v>
      </c>
      <c r="B12" s="16" t="s">
        <v>27</v>
      </c>
      <c r="C12" s="17">
        <f>3764000</f>
        <v>3764000</v>
      </c>
      <c r="D12" s="25">
        <v>6591029</v>
      </c>
      <c r="E12" s="17">
        <v>5728927</v>
      </c>
      <c r="F12" s="19">
        <f t="shared" si="0"/>
        <v>0.8692006968866318</v>
      </c>
      <c r="G12" s="29"/>
    </row>
    <row r="13" spans="1:7" ht="26.25" customHeight="1">
      <c r="A13" s="15" t="s">
        <v>11</v>
      </c>
      <c r="B13" s="16" t="s">
        <v>29</v>
      </c>
      <c r="C13" s="17">
        <f>170000</f>
        <v>170000</v>
      </c>
      <c r="D13" s="25">
        <v>334145</v>
      </c>
      <c r="E13" s="17">
        <v>167035</v>
      </c>
      <c r="F13" s="19">
        <f t="shared" si="0"/>
        <v>0.4998877732720825</v>
      </c>
      <c r="G13" s="29"/>
    </row>
    <row r="14" spans="1:7" ht="37.5" customHeight="1">
      <c r="A14" s="37" t="s">
        <v>17</v>
      </c>
      <c r="B14" s="38" t="s">
        <v>31</v>
      </c>
      <c r="C14" s="39">
        <f>26297956</f>
        <v>26297956</v>
      </c>
      <c r="D14" s="40">
        <v>52440118</v>
      </c>
      <c r="E14" s="39">
        <v>51707110</v>
      </c>
      <c r="F14" s="19">
        <f t="shared" si="0"/>
        <v>0.9860219994165536</v>
      </c>
      <c r="G14" s="29"/>
    </row>
    <row r="15" spans="1:7" ht="17.25" customHeight="1">
      <c r="A15" s="46" t="s">
        <v>15</v>
      </c>
      <c r="B15" s="47" t="s">
        <v>16</v>
      </c>
      <c r="C15" s="48">
        <f>SUM(C17:C21)</f>
        <v>206720061</v>
      </c>
      <c r="D15" s="52">
        <f>SUM(D17:D21)</f>
        <v>217749045</v>
      </c>
      <c r="E15" s="71">
        <f>SUM(E17:E21)</f>
        <v>217751691</v>
      </c>
      <c r="F15" s="53">
        <v>1.0001</v>
      </c>
      <c r="G15" s="29"/>
    </row>
    <row r="16" spans="1:7" ht="12" customHeight="1">
      <c r="A16" s="13"/>
      <c r="B16" s="45" t="s">
        <v>4</v>
      </c>
      <c r="C16" s="6"/>
      <c r="D16" s="24"/>
      <c r="E16" s="6"/>
      <c r="F16" s="18"/>
      <c r="G16" s="29"/>
    </row>
    <row r="17" spans="1:7" ht="16.5" customHeight="1">
      <c r="A17" s="28" t="s">
        <v>12</v>
      </c>
      <c r="B17" s="16" t="s">
        <v>5</v>
      </c>
      <c r="C17" s="17">
        <f>47526762</f>
        <v>47526762</v>
      </c>
      <c r="D17" s="25">
        <v>49057664</v>
      </c>
      <c r="E17" s="17">
        <v>49856885</v>
      </c>
      <c r="F17" s="19">
        <f aca="true" t="shared" si="1" ref="F17:F22">E17/D17</f>
        <v>1.0162914605962485</v>
      </c>
      <c r="G17" s="29"/>
    </row>
    <row r="18" spans="1:7" ht="15" customHeight="1">
      <c r="A18" s="28" t="s">
        <v>13</v>
      </c>
      <c r="B18" s="16" t="s">
        <v>6</v>
      </c>
      <c r="C18" s="17">
        <f>124644394</f>
        <v>124644394</v>
      </c>
      <c r="D18" s="25">
        <v>127455601</v>
      </c>
      <c r="E18" s="17">
        <v>127455601</v>
      </c>
      <c r="F18" s="19">
        <f>E18/D18</f>
        <v>1</v>
      </c>
      <c r="G18" s="29"/>
    </row>
    <row r="19" spans="1:7" ht="25.5" customHeight="1">
      <c r="A19" s="15" t="s">
        <v>14</v>
      </c>
      <c r="B19" s="16" t="s">
        <v>30</v>
      </c>
      <c r="C19" s="17">
        <f>15400000</f>
        <v>15400000</v>
      </c>
      <c r="D19" s="25">
        <v>21049762</v>
      </c>
      <c r="E19" s="17">
        <v>20831298</v>
      </c>
      <c r="F19" s="19">
        <f t="shared" si="1"/>
        <v>0.9896215453647409</v>
      </c>
      <c r="G19" s="70"/>
    </row>
    <row r="20" spans="1:7" ht="24.75" customHeight="1">
      <c r="A20" s="15" t="s">
        <v>11</v>
      </c>
      <c r="B20" s="16" t="s">
        <v>29</v>
      </c>
      <c r="C20" s="17">
        <v>20000</v>
      </c>
      <c r="D20" s="25">
        <v>456257</v>
      </c>
      <c r="E20" s="17">
        <v>448106</v>
      </c>
      <c r="F20" s="19">
        <f t="shared" si="1"/>
        <v>0.982135068612646</v>
      </c>
      <c r="G20" s="70"/>
    </row>
    <row r="21" spans="1:7" ht="38.25" customHeight="1">
      <c r="A21" s="49" t="s">
        <v>17</v>
      </c>
      <c r="B21" s="8" t="s">
        <v>28</v>
      </c>
      <c r="C21" s="97">
        <f>19128905</f>
        <v>19128905</v>
      </c>
      <c r="D21" s="98">
        <v>19729761</v>
      </c>
      <c r="E21" s="99">
        <v>19159801</v>
      </c>
      <c r="F21" s="20">
        <f t="shared" si="1"/>
        <v>0.9711116622243929</v>
      </c>
      <c r="G21" s="29"/>
    </row>
    <row r="22" spans="1:14" s="7" customFormat="1" ht="17.25" customHeight="1">
      <c r="A22" s="61"/>
      <c r="B22" s="5" t="s">
        <v>7</v>
      </c>
      <c r="C22" s="21">
        <f>C24+C25+C26+C28+C29+C27</f>
        <v>685769556</v>
      </c>
      <c r="D22" s="96">
        <f>D24+D25+D26+D28+D29+D27</f>
        <v>757821862</v>
      </c>
      <c r="E22" s="21">
        <f>E24+E25+E26+E28+E29+E27</f>
        <v>748272870</v>
      </c>
      <c r="F22" s="22">
        <f t="shared" si="1"/>
        <v>0.9873994239559164</v>
      </c>
      <c r="G22" s="56"/>
      <c r="H22" s="33"/>
      <c r="I22" s="10"/>
      <c r="J22" s="10"/>
      <c r="K22" s="10"/>
      <c r="L22" s="10"/>
      <c r="M22" s="10"/>
      <c r="N22" s="10"/>
    </row>
    <row r="23" spans="1:14" ht="12.75">
      <c r="A23" s="14"/>
      <c r="B23" s="2" t="s">
        <v>4</v>
      </c>
      <c r="C23" s="6"/>
      <c r="D23" s="24"/>
      <c r="E23" s="6"/>
      <c r="F23" s="18"/>
      <c r="G23" s="29"/>
      <c r="I23" s="9"/>
      <c r="J23" s="9"/>
      <c r="K23" s="9"/>
      <c r="L23" s="9"/>
      <c r="M23" s="9"/>
      <c r="N23" s="9"/>
    </row>
    <row r="24" spans="1:7" ht="25.5" customHeight="1">
      <c r="A24" s="15" t="s">
        <v>12</v>
      </c>
      <c r="B24" s="16" t="s">
        <v>18</v>
      </c>
      <c r="C24" s="17">
        <f>640316695-C25-C26-C27</f>
        <v>532725067</v>
      </c>
      <c r="D24" s="25">
        <f>686782538-D25-D26-D27</f>
        <v>577007011</v>
      </c>
      <c r="E24" s="17">
        <f>678547177-E25-E26</f>
        <v>574331161</v>
      </c>
      <c r="F24" s="19">
        <f>E24/D24</f>
        <v>0.9953625346850421</v>
      </c>
      <c r="G24" s="70"/>
    </row>
    <row r="25" spans="1:7" ht="16.5" customHeight="1">
      <c r="A25" s="28" t="s">
        <v>13</v>
      </c>
      <c r="B25" s="16" t="s">
        <v>23</v>
      </c>
      <c r="C25" s="17">
        <v>10716000</v>
      </c>
      <c r="D25" s="25">
        <v>10443061</v>
      </c>
      <c r="E25" s="17">
        <v>10027768</v>
      </c>
      <c r="F25" s="19">
        <f>E25/D25</f>
        <v>0.9602326367719196</v>
      </c>
      <c r="G25" s="70"/>
    </row>
    <row r="26" spans="1:7" ht="15" customHeight="1">
      <c r="A26" s="28" t="s">
        <v>14</v>
      </c>
      <c r="B26" s="16" t="s">
        <v>24</v>
      </c>
      <c r="C26" s="17">
        <f>88769450</f>
        <v>88769450</v>
      </c>
      <c r="D26" s="25">
        <v>98838196</v>
      </c>
      <c r="E26" s="17">
        <v>94188248</v>
      </c>
      <c r="F26" s="19">
        <f>E26/D26</f>
        <v>0.9529539369577325</v>
      </c>
      <c r="G26" s="70"/>
    </row>
    <row r="27" spans="1:7" ht="25.5">
      <c r="A27" s="28" t="s">
        <v>11</v>
      </c>
      <c r="B27" s="16" t="s">
        <v>33</v>
      </c>
      <c r="C27" s="17">
        <f>8106178</f>
        <v>8106178</v>
      </c>
      <c r="D27" s="25">
        <f>199570+294700</f>
        <v>494270</v>
      </c>
      <c r="E27" s="17"/>
      <c r="F27" s="19"/>
      <c r="G27" s="70"/>
    </row>
    <row r="28" spans="1:7" ht="26.25" customHeight="1">
      <c r="A28" s="15" t="s">
        <v>17</v>
      </c>
      <c r="B28" s="16" t="s">
        <v>26</v>
      </c>
      <c r="C28" s="17">
        <f>26000</f>
        <v>26000</v>
      </c>
      <c r="D28" s="25">
        <v>626402</v>
      </c>
      <c r="E28" s="17">
        <v>615739</v>
      </c>
      <c r="F28" s="19">
        <f>E28/D28</f>
        <v>0.9829773851296771</v>
      </c>
      <c r="G28" s="29"/>
    </row>
    <row r="29" spans="1:7" ht="16.5" customHeight="1">
      <c r="A29" s="28" t="s">
        <v>19</v>
      </c>
      <c r="B29" s="16" t="s">
        <v>32</v>
      </c>
      <c r="C29" s="17">
        <f>45426861</f>
        <v>45426861</v>
      </c>
      <c r="D29" s="25">
        <v>70412922</v>
      </c>
      <c r="E29" s="17">
        <v>69109954</v>
      </c>
      <c r="F29" s="19">
        <f>E29/D29</f>
        <v>0.9814953283716872</v>
      </c>
      <c r="G29" s="29"/>
    </row>
    <row r="30" spans="1:7" ht="14.25" customHeight="1">
      <c r="A30" s="14"/>
      <c r="B30" s="81" t="s">
        <v>20</v>
      </c>
      <c r="C30" s="6"/>
      <c r="D30" s="24"/>
      <c r="E30" s="6"/>
      <c r="F30" s="57"/>
      <c r="G30" s="29"/>
    </row>
    <row r="31" spans="1:7" ht="15.75" customHeight="1">
      <c r="A31" s="14"/>
      <c r="B31" s="82" t="s">
        <v>25</v>
      </c>
      <c r="C31" s="83">
        <v>170000</v>
      </c>
      <c r="D31" s="84">
        <v>270240</v>
      </c>
      <c r="E31" s="83">
        <v>270240</v>
      </c>
      <c r="F31" s="85">
        <f>E31/D31</f>
        <v>1</v>
      </c>
      <c r="G31" s="29"/>
    </row>
    <row r="32" spans="1:7" ht="18.75" customHeight="1">
      <c r="A32" s="36"/>
      <c r="B32" s="86" t="s">
        <v>8</v>
      </c>
      <c r="C32" s="87">
        <v>16000</v>
      </c>
      <c r="D32" s="88">
        <v>314490</v>
      </c>
      <c r="E32" s="87">
        <v>314238</v>
      </c>
      <c r="F32" s="85">
        <f>E32/D32</f>
        <v>0.9991987026614518</v>
      </c>
      <c r="G32" s="29"/>
    </row>
    <row r="33" spans="1:8" ht="27" customHeight="1" thickBot="1">
      <c r="A33" s="51"/>
      <c r="B33" s="95" t="s">
        <v>35</v>
      </c>
      <c r="C33" s="66">
        <v>-29006000</v>
      </c>
      <c r="D33" s="67">
        <v>-30871000</v>
      </c>
      <c r="E33" s="68">
        <v>-23641171</v>
      </c>
      <c r="F33" s="69"/>
      <c r="G33" s="34"/>
      <c r="H33" s="26"/>
    </row>
    <row r="34" spans="1:8" s="27" customFormat="1" ht="18" customHeight="1" thickBot="1" thickTop="1">
      <c r="A34" s="51"/>
      <c r="B34" s="95" t="s">
        <v>38</v>
      </c>
      <c r="C34" s="68">
        <f>C6-C22</f>
        <v>-17556000</v>
      </c>
      <c r="D34" s="68">
        <f>D6-D22</f>
        <v>-19281000</v>
      </c>
      <c r="E34" s="68">
        <f>E6-E22</f>
        <v>-9904347</v>
      </c>
      <c r="F34" s="69"/>
      <c r="G34" s="26"/>
      <c r="H34" s="29"/>
    </row>
    <row r="35" spans="1:7" ht="13.5" thickTop="1">
      <c r="A35" s="3"/>
      <c r="B35" s="4"/>
      <c r="C35" s="11"/>
      <c r="D35" s="11"/>
      <c r="E35" s="11"/>
      <c r="F35" s="12"/>
      <c r="G35" s="35"/>
    </row>
    <row r="36" spans="1:7" ht="12.75">
      <c r="A36" s="3"/>
      <c r="B36" s="4"/>
      <c r="C36" s="11"/>
      <c r="D36" s="11"/>
      <c r="E36" s="11"/>
      <c r="F36" s="12"/>
      <c r="G36" s="35"/>
    </row>
    <row r="37" spans="1:7" ht="12.75">
      <c r="A37" s="3"/>
      <c r="B37" s="4"/>
      <c r="C37" s="11"/>
      <c r="D37" s="11"/>
      <c r="E37" s="11"/>
      <c r="F37" s="12"/>
      <c r="G37" s="35"/>
    </row>
    <row r="38" spans="1:7" ht="12.75">
      <c r="A38" s="3"/>
      <c r="B38" s="4"/>
      <c r="C38" s="11"/>
      <c r="D38" s="11"/>
      <c r="E38" s="11"/>
      <c r="F38" s="12"/>
      <c r="G38" s="35"/>
    </row>
    <row r="39" spans="1:7" ht="12.75">
      <c r="A39" s="3"/>
      <c r="B39" s="4"/>
      <c r="C39" s="11"/>
      <c r="D39" s="11"/>
      <c r="E39" s="11"/>
      <c r="F39" s="12"/>
      <c r="G39" s="35"/>
    </row>
    <row r="40" spans="1:7" ht="12.75">
      <c r="A40" s="3"/>
      <c r="B40" s="4"/>
      <c r="C40" s="11"/>
      <c r="D40" s="11"/>
      <c r="E40" s="11"/>
      <c r="F40" s="12"/>
      <c r="G40" s="35"/>
    </row>
    <row r="41" spans="1:7" ht="12.75">
      <c r="A41" s="3"/>
      <c r="B41" s="4"/>
      <c r="C41" s="11"/>
      <c r="D41" s="11"/>
      <c r="E41" s="11"/>
      <c r="F41" s="12"/>
      <c r="G41" s="35"/>
    </row>
    <row r="42" spans="1:7" ht="12.75">
      <c r="A42" s="3"/>
      <c r="B42" s="4"/>
      <c r="C42" s="11"/>
      <c r="D42" s="11"/>
      <c r="E42" s="11"/>
      <c r="F42" s="12"/>
      <c r="G42" s="35"/>
    </row>
    <row r="43" spans="1:7" ht="12.75">
      <c r="A43" s="3"/>
      <c r="B43" s="4"/>
      <c r="C43" s="11"/>
      <c r="D43" s="11"/>
      <c r="E43" s="11"/>
      <c r="F43" s="12"/>
      <c r="G43" s="35"/>
    </row>
    <row r="44" spans="1:7" ht="12.75">
      <c r="A44" s="3"/>
      <c r="B44" s="4"/>
      <c r="C44" s="11"/>
      <c r="D44" s="11"/>
      <c r="E44" s="11"/>
      <c r="F44" s="12"/>
      <c r="G44" s="35"/>
    </row>
    <row r="45" spans="1:7" ht="12.75">
      <c r="A45" s="3"/>
      <c r="B45" s="4"/>
      <c r="C45" s="11"/>
      <c r="D45" s="11"/>
      <c r="E45" s="11"/>
      <c r="F45" s="12"/>
      <c r="G45" s="35"/>
    </row>
    <row r="46" spans="1:7" ht="12.75">
      <c r="A46" s="3"/>
      <c r="B46" s="4"/>
      <c r="C46" s="11"/>
      <c r="D46" s="11"/>
      <c r="E46" s="11"/>
      <c r="F46" s="12"/>
      <c r="G46" s="35"/>
    </row>
    <row r="47" spans="1:7" ht="12.75">
      <c r="A47" s="3"/>
      <c r="B47" s="4"/>
      <c r="C47" s="11"/>
      <c r="D47" s="11"/>
      <c r="E47" s="11"/>
      <c r="F47" s="12"/>
      <c r="G47" s="35"/>
    </row>
    <row r="48" spans="1:7" ht="12.75">
      <c r="A48" s="3"/>
      <c r="B48" s="4"/>
      <c r="C48" s="11"/>
      <c r="D48" s="11"/>
      <c r="E48" s="11"/>
      <c r="F48" s="12"/>
      <c r="G48" s="35"/>
    </row>
    <row r="49" spans="1:7" ht="12.75">
      <c r="A49" s="3"/>
      <c r="B49" s="4"/>
      <c r="C49" s="11"/>
      <c r="D49" s="11"/>
      <c r="E49" s="11"/>
      <c r="F49" s="12"/>
      <c r="G49" s="35"/>
    </row>
    <row r="50" spans="1:7" ht="12.75">
      <c r="A50" s="3"/>
      <c r="B50" s="4"/>
      <c r="C50" s="11"/>
      <c r="D50" s="11"/>
      <c r="E50" s="11"/>
      <c r="F50" s="12"/>
      <c r="G50" s="35"/>
    </row>
    <row r="51" spans="1:7" ht="12.75">
      <c r="A51" s="3"/>
      <c r="B51" s="4"/>
      <c r="C51" s="11"/>
      <c r="D51" s="11"/>
      <c r="E51" s="11"/>
      <c r="F51" s="12"/>
      <c r="G51" s="35"/>
    </row>
    <row r="52" spans="1:7" ht="12.75">
      <c r="A52" s="3"/>
      <c r="B52" s="4"/>
      <c r="C52" s="11"/>
      <c r="D52" s="11"/>
      <c r="E52" s="11"/>
      <c r="F52" s="12"/>
      <c r="G52" s="35"/>
    </row>
    <row r="53" spans="1:7" ht="12.75">
      <c r="A53" s="3"/>
      <c r="B53" s="4"/>
      <c r="C53" s="11"/>
      <c r="D53" s="11"/>
      <c r="E53" s="11"/>
      <c r="F53" s="12"/>
      <c r="G53" s="35"/>
    </row>
    <row r="54" spans="1:7" ht="12.75">
      <c r="A54" s="3"/>
      <c r="B54" s="4"/>
      <c r="C54" s="11"/>
      <c r="D54" s="11"/>
      <c r="E54" s="11"/>
      <c r="F54" s="12"/>
      <c r="G54" s="35"/>
    </row>
    <row r="55" spans="1:7" ht="12.75">
      <c r="A55" s="3"/>
      <c r="B55" s="4"/>
      <c r="C55" s="11"/>
      <c r="D55" s="11"/>
      <c r="E55" s="11"/>
      <c r="F55" s="12"/>
      <c r="G55" s="35"/>
    </row>
    <row r="56" spans="1:2" ht="12.75">
      <c r="A56" s="3"/>
      <c r="B56" s="4"/>
    </row>
    <row r="57" spans="1:2" ht="12.75">
      <c r="A57" s="3"/>
      <c r="B57" s="4"/>
    </row>
    <row r="58" spans="1:2" ht="12.75">
      <c r="A58" s="3"/>
      <c r="B58" s="4"/>
    </row>
    <row r="59" spans="1:2" ht="12.75">
      <c r="A59" s="3"/>
      <c r="B59" s="4"/>
    </row>
    <row r="60" spans="1:2" ht="12.75">
      <c r="A60" s="3"/>
      <c r="B60" s="4"/>
    </row>
    <row r="61" spans="1:2" ht="12.75">
      <c r="A61" s="3"/>
      <c r="B61" s="4"/>
    </row>
    <row r="62" spans="1:2" ht="12.75">
      <c r="A62" s="3"/>
      <c r="B62" s="4"/>
    </row>
    <row r="63" spans="1:2" ht="12.75">
      <c r="A63" s="3"/>
      <c r="B63" s="4"/>
    </row>
    <row r="64" spans="1:2" ht="12.75">
      <c r="A64" s="3"/>
      <c r="B64" s="4"/>
    </row>
    <row r="65" spans="1:2" ht="12.75">
      <c r="A65" s="3"/>
      <c r="B65" s="4"/>
    </row>
    <row r="66" spans="1:2" ht="12.75">
      <c r="A66" s="3"/>
      <c r="B66" s="4"/>
    </row>
    <row r="67" spans="1:2" ht="12.75">
      <c r="A67" s="3"/>
      <c r="B67" s="4"/>
    </row>
    <row r="68" spans="1:2" ht="12.75">
      <c r="A68" s="3"/>
      <c r="B68" s="4"/>
    </row>
    <row r="69" spans="1:2" ht="12.75">
      <c r="A69" s="3"/>
      <c r="B69" s="4"/>
    </row>
    <row r="70" spans="1:2" ht="12.75">
      <c r="A70" s="3"/>
      <c r="B70" s="4"/>
    </row>
    <row r="71" spans="1:2" ht="12.75">
      <c r="A71" s="3"/>
      <c r="B71" s="4"/>
    </row>
    <row r="72" spans="1:2" ht="12.75">
      <c r="A72" s="3"/>
      <c r="B72" s="4"/>
    </row>
    <row r="73" spans="1:2" ht="12.75">
      <c r="A73" s="3"/>
      <c r="B73" s="4"/>
    </row>
    <row r="74" spans="1:2" ht="12.75">
      <c r="A74" s="3"/>
      <c r="B74" s="4"/>
    </row>
    <row r="75" spans="1:2" ht="12.75">
      <c r="A75" s="3"/>
      <c r="B75" s="4"/>
    </row>
    <row r="76" spans="1:2" ht="12.75">
      <c r="A76" s="3"/>
      <c r="B76" s="4"/>
    </row>
    <row r="77" spans="1:2" ht="12.75">
      <c r="A77" s="3"/>
      <c r="B77" s="4"/>
    </row>
    <row r="78" spans="1:2" ht="12.75">
      <c r="A78" s="3"/>
      <c r="B78" s="4"/>
    </row>
    <row r="79" spans="1:2" ht="12.75">
      <c r="A79" s="3"/>
      <c r="B79" s="4"/>
    </row>
    <row r="80" spans="1:2" ht="12.75">
      <c r="A80" s="3"/>
      <c r="B80" s="4"/>
    </row>
    <row r="81" spans="1:2" ht="12.75">
      <c r="A81" s="3"/>
      <c r="B81" s="4"/>
    </row>
    <row r="82" spans="1:2" ht="12.75">
      <c r="A82" s="3"/>
      <c r="B82" s="4"/>
    </row>
    <row r="83" spans="1:2" ht="12.75">
      <c r="A83" s="3"/>
      <c r="B83" s="4"/>
    </row>
    <row r="84" spans="1:2" ht="12.75">
      <c r="A84" s="3"/>
      <c r="B84" s="4"/>
    </row>
    <row r="85" spans="1:2" ht="12.75">
      <c r="A85" s="3"/>
      <c r="B85" s="4"/>
    </row>
    <row r="86" spans="1:2" ht="12.75">
      <c r="A86" s="3"/>
      <c r="B86" s="4"/>
    </row>
    <row r="87" spans="1:2" ht="12.75">
      <c r="A87" s="3"/>
      <c r="B87" s="4"/>
    </row>
    <row r="88" spans="1:2" ht="12.75">
      <c r="A88" s="3"/>
      <c r="B88" s="4"/>
    </row>
    <row r="89" spans="1:2" ht="12.75">
      <c r="A89" s="3"/>
      <c r="B89" s="4"/>
    </row>
    <row r="90" spans="1:2" ht="12.75">
      <c r="A90" s="3"/>
      <c r="B90" s="4"/>
    </row>
    <row r="91" spans="1:2" ht="12.75">
      <c r="A91" s="3"/>
      <c r="B91" s="4"/>
    </row>
    <row r="92" spans="1:2" ht="12.75">
      <c r="A92" s="3"/>
      <c r="B92" s="4"/>
    </row>
    <row r="93" spans="1:2" ht="12.75">
      <c r="A93" s="3"/>
      <c r="B93" s="4"/>
    </row>
    <row r="94" spans="1:2" ht="12.75">
      <c r="A94" s="3"/>
      <c r="B94" s="4"/>
    </row>
    <row r="95" spans="1:2" ht="12.75">
      <c r="A95" s="3"/>
      <c r="B95" s="4"/>
    </row>
    <row r="96" spans="1:2" ht="12.75">
      <c r="A96" s="3"/>
      <c r="B96" s="4"/>
    </row>
    <row r="97" spans="1:2" ht="12.75">
      <c r="A97" s="3"/>
      <c r="B97" s="4"/>
    </row>
    <row r="98" spans="1:2" ht="12.75">
      <c r="A98" s="3"/>
      <c r="B98" s="4"/>
    </row>
    <row r="99" spans="1:2" ht="12.75">
      <c r="A99" s="3"/>
      <c r="B99" s="4"/>
    </row>
    <row r="100" spans="1:2" ht="12.75">
      <c r="A100" s="3"/>
      <c r="B100" s="4"/>
    </row>
    <row r="101" spans="1:2" ht="12.75">
      <c r="A101" s="3"/>
      <c r="B101" s="4"/>
    </row>
    <row r="102" spans="1:2" ht="12.75">
      <c r="A102" s="3"/>
      <c r="B102" s="4"/>
    </row>
    <row r="103" spans="1:2" ht="12.75">
      <c r="A103" s="3"/>
      <c r="B103" s="4"/>
    </row>
    <row r="104" spans="1:2" ht="12.75">
      <c r="A104" s="3"/>
      <c r="B104" s="4"/>
    </row>
    <row r="105" spans="1:2" ht="12.75">
      <c r="A105" s="3"/>
      <c r="B105" s="4"/>
    </row>
    <row r="106" spans="1:2" ht="12.75">
      <c r="A106" s="3"/>
      <c r="B106" s="4"/>
    </row>
    <row r="107" spans="1:2" ht="12.75">
      <c r="A107" s="3"/>
      <c r="B107" s="4"/>
    </row>
    <row r="108" spans="1:2" ht="12.75">
      <c r="A108" s="3"/>
      <c r="B108" s="4"/>
    </row>
    <row r="109" spans="1:2" ht="12.75">
      <c r="A109" s="3"/>
      <c r="B109" s="4"/>
    </row>
    <row r="110" spans="1:2" ht="12.75">
      <c r="A110" s="3"/>
      <c r="B110" s="4"/>
    </row>
    <row r="111" spans="1:2" ht="12.75">
      <c r="A111" s="3"/>
      <c r="B111" s="4"/>
    </row>
    <row r="112" spans="1:2" ht="12.75">
      <c r="A112" s="3"/>
      <c r="B112" s="4"/>
    </row>
    <row r="113" spans="1:2" ht="12.75">
      <c r="A113" s="3"/>
      <c r="B113" s="4"/>
    </row>
    <row r="114" spans="1:2" ht="12.75">
      <c r="A114" s="3"/>
      <c r="B114" s="4"/>
    </row>
    <row r="115" spans="1:2" ht="12.75">
      <c r="A115" s="3"/>
      <c r="B115" s="4"/>
    </row>
    <row r="116" spans="1:2" ht="12.75">
      <c r="A116" s="3"/>
      <c r="B116" s="4"/>
    </row>
    <row r="117" spans="1:2" ht="12.75">
      <c r="A117" s="3"/>
      <c r="B117" s="4"/>
    </row>
    <row r="118" spans="1:2" ht="12.75">
      <c r="A118" s="3"/>
      <c r="B118" s="4"/>
    </row>
    <row r="119" spans="1:2" ht="12.75">
      <c r="A119" s="3"/>
      <c r="B119" s="4"/>
    </row>
    <row r="120" spans="1:2" ht="12.75">
      <c r="A120" s="3"/>
      <c r="B120" s="4"/>
    </row>
    <row r="121" spans="1:2" ht="12.75">
      <c r="A121" s="3"/>
      <c r="B121" s="4"/>
    </row>
    <row r="122" spans="1:2" ht="12.75">
      <c r="A122" s="3"/>
      <c r="B122" s="4"/>
    </row>
    <row r="123" spans="1:2" ht="12.75">
      <c r="A123" s="3"/>
      <c r="B123" s="4"/>
    </row>
    <row r="124" spans="1:2" ht="12.75">
      <c r="A124" s="3"/>
      <c r="B124" s="4"/>
    </row>
    <row r="125" spans="1:2" ht="12.75">
      <c r="A125" s="3"/>
      <c r="B125" s="4"/>
    </row>
    <row r="126" spans="1:2" ht="12.75">
      <c r="A126" s="3"/>
      <c r="B126" s="4"/>
    </row>
    <row r="127" spans="1:2" ht="12.75">
      <c r="A127" s="3"/>
      <c r="B127" s="4"/>
    </row>
    <row r="128" spans="1:2" ht="12.75">
      <c r="A128" s="3"/>
      <c r="B128" s="4"/>
    </row>
    <row r="129" spans="1:2" ht="12.75">
      <c r="A129" s="3"/>
      <c r="B129" s="4"/>
    </row>
    <row r="130" spans="1:2" ht="12.75">
      <c r="A130" s="3"/>
      <c r="B130" s="4"/>
    </row>
    <row r="131" spans="1:2" ht="12.75">
      <c r="A131" s="3"/>
      <c r="B131" s="4"/>
    </row>
    <row r="132" spans="1:2" ht="12.75">
      <c r="A132" s="3"/>
      <c r="B132" s="4"/>
    </row>
    <row r="133" spans="1:2" ht="12.75">
      <c r="A133" s="3"/>
      <c r="B133" s="4"/>
    </row>
    <row r="134" spans="1:2" ht="12.75">
      <c r="A134" s="3"/>
      <c r="B134" s="4"/>
    </row>
    <row r="135" spans="1:2" ht="12.75">
      <c r="A135" s="3"/>
      <c r="B135" s="4"/>
    </row>
    <row r="136" spans="1:2" ht="12.75">
      <c r="A136" s="3"/>
      <c r="B136" s="4"/>
    </row>
    <row r="137" spans="1:2" ht="12.75">
      <c r="A137" s="3"/>
      <c r="B137" s="4"/>
    </row>
    <row r="138" spans="1:2" ht="12.75">
      <c r="A138" s="3"/>
      <c r="B138" s="4"/>
    </row>
    <row r="139" spans="1:2" ht="12.75">
      <c r="A139" s="3"/>
      <c r="B139" s="4"/>
    </row>
    <row r="140" spans="1:2" ht="12.75">
      <c r="A140" s="3"/>
      <c r="B140" s="4"/>
    </row>
    <row r="141" spans="1:2" ht="12.75">
      <c r="A141" s="3"/>
      <c r="B141" s="4"/>
    </row>
    <row r="142" spans="1:2" ht="12.75">
      <c r="A142" s="3"/>
      <c r="B142" s="4"/>
    </row>
    <row r="143" spans="1:2" ht="12.75">
      <c r="A143" s="3"/>
      <c r="B143" s="4"/>
    </row>
    <row r="144" spans="1:2" ht="12.75">
      <c r="A144" s="3"/>
      <c r="B144" s="4"/>
    </row>
    <row r="145" spans="1:2" ht="12.75">
      <c r="A145" s="3"/>
      <c r="B145" s="4"/>
    </row>
    <row r="146" spans="1:2" ht="12.75">
      <c r="A146" s="3"/>
      <c r="B146" s="4"/>
    </row>
    <row r="147" spans="1:2" ht="12.75">
      <c r="A147" s="3"/>
      <c r="B147" s="4"/>
    </row>
    <row r="148" spans="1:2" ht="12.75">
      <c r="A148" s="3"/>
      <c r="B148" s="4"/>
    </row>
    <row r="149" spans="1:2" ht="12.75">
      <c r="A149" s="3"/>
      <c r="B149" s="4"/>
    </row>
    <row r="150" spans="1:2" ht="12.75">
      <c r="A150" s="3"/>
      <c r="B150" s="4"/>
    </row>
    <row r="151" spans="1:2" ht="12.75">
      <c r="A151" s="3"/>
      <c r="B151" s="4"/>
    </row>
    <row r="152" spans="1:2" ht="12.75">
      <c r="A152" s="3"/>
      <c r="B152" s="4"/>
    </row>
    <row r="153" spans="1:2" ht="12.75">
      <c r="A153" s="3"/>
      <c r="B153" s="4"/>
    </row>
    <row r="154" spans="1:2" ht="12.75">
      <c r="A154" s="3"/>
      <c r="B154" s="4"/>
    </row>
    <row r="155" spans="1:2" ht="12.75">
      <c r="A155" s="3"/>
      <c r="B155" s="4"/>
    </row>
    <row r="156" spans="1:2" ht="12.75">
      <c r="A156" s="3"/>
      <c r="B156" s="4"/>
    </row>
    <row r="157" spans="1:2" ht="12.75">
      <c r="A157" s="3"/>
      <c r="B157" s="4"/>
    </row>
    <row r="158" spans="1:2" ht="12.75">
      <c r="A158" s="3"/>
      <c r="B158" s="4"/>
    </row>
    <row r="159" spans="1:2" ht="12.75">
      <c r="A159" s="3"/>
      <c r="B159" s="4"/>
    </row>
    <row r="160" spans="1:2" ht="12.75">
      <c r="A160" s="3"/>
      <c r="B160" s="4"/>
    </row>
    <row r="161" spans="1:2" ht="12.75">
      <c r="A161" s="3"/>
      <c r="B161" s="4"/>
    </row>
    <row r="162" spans="1:2" ht="12.75">
      <c r="A162" s="3"/>
      <c r="B162" s="4"/>
    </row>
    <row r="163" spans="1:2" ht="12.75">
      <c r="A163" s="3"/>
      <c r="B163" s="4"/>
    </row>
    <row r="164" spans="1:2" ht="12.75">
      <c r="A164" s="3"/>
      <c r="B164" s="4"/>
    </row>
    <row r="165" spans="1:2" ht="12.75">
      <c r="A165" s="3"/>
      <c r="B165" s="4"/>
    </row>
    <row r="166" spans="1:2" ht="12.75">
      <c r="A166" s="3"/>
      <c r="B166" s="4"/>
    </row>
    <row r="167" spans="1:2" ht="12.75">
      <c r="A167" s="3"/>
      <c r="B167" s="4"/>
    </row>
  </sheetData>
  <printOptions horizontalCentered="1" verticalCentered="1"/>
  <pageMargins left="0.8661417322834646" right="0.45" top="0.984251968503937" bottom="0.984251968503937" header="0.5118110236220472" footer="0.5118110236220472"/>
  <pageSetup horizontalDpi="300" verticalDpi="300" orientation="portrait" paperSize="9" scale="95" r:id="rId1"/>
  <headerFooter alignWithMargins="0">
    <oddFooter xml:space="preserve">&amp;R
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2004-08-11T07:01:41Z</cp:lastPrinted>
  <dcterms:created xsi:type="dcterms:W3CDTF">1999-08-04T05:56:09Z</dcterms:created>
  <dcterms:modified xsi:type="dcterms:W3CDTF">2003-08-11T17:16:05Z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