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030" activeTab="0"/>
  </bookViews>
  <sheets>
    <sheet name="instytucje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<sst xmlns="http://schemas.openxmlformats.org/spreadsheetml/2006/main" count="37" uniqueCount="34">
  <si>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Załącznik Nr 6</t>
  </si>
  <si>
    <t>do uchwały Nr</t>
  </si>
  <si>
    <t>Rady Miejskiej w Lublinie</t>
  </si>
  <si>
    <t xml:space="preserve">z dnia </t>
  </si>
  <si>
    <t>Instytucje kultury</t>
  </si>
  <si>
    <t>w złotych</t>
  </si>
  <si>
    <t>Rozdz.</t>
  </si>
  <si>
    <t>Nazwa instytucji</t>
  </si>
  <si>
    <t>Stan środków na początek roku</t>
  </si>
  <si>
    <t>Przychody własne</t>
  </si>
  <si>
    <t>Ogółem</t>
  </si>
  <si>
    <t>Biuro Wystaw Artystycznych</t>
  </si>
  <si>
    <t>Dzielnicowy Dom Kultury "Bronowice"</t>
  </si>
  <si>
    <t>Centrum Kultury</t>
  </si>
  <si>
    <t>Ośrodek "Brama Grodzka - Teatr NN"</t>
  </si>
  <si>
    <t>Teatr im. H. Ch. Andersena</t>
  </si>
  <si>
    <t>Dział</t>
  </si>
  <si>
    <t xml:space="preserve">Miejska Biblioteka Publiczna </t>
  </si>
  <si>
    <t>Zespół Pieśni i Tańca "Lublin" im. W. Kaniorowej</t>
  </si>
  <si>
    <t>%                            6:5</t>
  </si>
  <si>
    <t>Rady Miasta Lublin</t>
  </si>
  <si>
    <t xml:space="preserve">Dotacja z budżetu 
na 2004 rok 
wg uchwały budżetowej                      </t>
  </si>
  <si>
    <t>Dotacja z budżetu
 na 2004 rok
 po zmianach</t>
  </si>
  <si>
    <t>Wykonanie
 na 31 grudnia 
2004 roku</t>
  </si>
  <si>
    <t>Zadania własne</t>
  </si>
  <si>
    <t>Zadania realizowane na podstawie porozumień 
i umów</t>
  </si>
  <si>
    <t>Załącznik nr 7</t>
  </si>
  <si>
    <t>do uchwały nr</t>
  </si>
  <si>
    <r>
      <t>Ogółem instytucje kultury</t>
    </r>
    <r>
      <rPr>
        <sz val="10"/>
        <rFont val="Arial CE"/>
        <family val="2"/>
      </rPr>
      <t>, z tego:</t>
    </r>
  </si>
  <si>
    <t>SKARBNIK MIASTA LUBLIN</t>
  </si>
  <si>
    <t>PREZYDENT</t>
  </si>
  <si>
    <t>Miasta Lublin</t>
  </si>
  <si>
    <t>mgr Irena Szumlak</t>
  </si>
  <si>
    <t>Andrzej Pruszkowski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</si>
</sst>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1"/>
      <name val="Arial CE"/>
      <family val="2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3" fontId="1" fillId="2" borderId="4" xfId="0" applyNumberFormat="1" applyFont="1" applyFill="1" applyBorder="1" applyAlignment="1">
      <alignment horizontal="right"/>
    </xf>
    <xf numFmtId="3" fontId="1" fillId="2" borderId="4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3" fontId="1" fillId="2" borderId="6" xfId="0" applyNumberFormat="1" applyFont="1" applyFill="1" applyBorder="1" applyAlignment="1">
      <alignment horizontal="right"/>
    </xf>
    <xf numFmtId="3" fontId="0" fillId="0" borderId="7" xfId="0" applyNumberFormat="1" applyFont="1" applyBorder="1" applyAlignment="1">
      <alignment/>
    </xf>
    <xf numFmtId="3" fontId="0" fillId="0" borderId="8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15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3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10" fontId="1" fillId="2" borderId="4" xfId="0" applyNumberFormat="1" applyFont="1" applyFill="1" applyBorder="1" applyAlignment="1">
      <alignment horizontal="center"/>
    </xf>
    <xf numFmtId="10" fontId="0" fillId="0" borderId="7" xfId="0" applyNumberFormat="1" applyFont="1" applyBorder="1" applyAlignment="1">
      <alignment horizontal="center"/>
    </xf>
    <xf numFmtId="10" fontId="0" fillId="0" borderId="11" xfId="0" applyNumberFormat="1" applyFont="1" applyBorder="1" applyAlignment="1">
      <alignment horizontal="center"/>
    </xf>
    <xf numFmtId="10" fontId="0" fillId="0" borderId="1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3" fontId="1" fillId="2" borderId="9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3" fontId="1" fillId="3" borderId="17" xfId="0" applyNumberFormat="1" applyFont="1" applyFill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0" fontId="0" fillId="0" borderId="8" xfId="0" applyNumberFormat="1" applyFont="1" applyBorder="1" applyAlignment="1">
      <alignment horizontal="center"/>
    </xf>
    <xf numFmtId="3" fontId="1" fillId="3" borderId="2" xfId="0" applyNumberFormat="1" applyFont="1" applyFill="1" applyBorder="1" applyAlignment="1">
      <alignment horizontal="center"/>
    </xf>
    <xf numFmtId="0" fontId="0" fillId="0" borderId="7" xfId="0" applyFont="1" applyBorder="1" applyAlignment="1">
      <alignment/>
    </xf>
    <xf numFmtId="3" fontId="1" fillId="3" borderId="18" xfId="0" applyNumberFormat="1" applyFont="1" applyFill="1" applyBorder="1" applyAlignment="1">
      <alignment horizontal="right"/>
    </xf>
    <xf numFmtId="3" fontId="1" fillId="3" borderId="19" xfId="0" applyNumberFormat="1" applyFont="1" applyFill="1" applyBorder="1" applyAlignment="1">
      <alignment horizontal="right"/>
    </xf>
    <xf numFmtId="3" fontId="1" fillId="3" borderId="18" xfId="0" applyNumberFormat="1" applyFont="1" applyFill="1" applyBorder="1" applyAlignment="1">
      <alignment horizontal="center"/>
    </xf>
    <xf numFmtId="10" fontId="1" fillId="3" borderId="18" xfId="0" applyNumberFormat="1" applyFont="1" applyFill="1" applyBorder="1" applyAlignment="1">
      <alignment horizontal="center"/>
    </xf>
    <xf numFmtId="0" fontId="1" fillId="3" borderId="20" xfId="0" applyFont="1" applyFill="1" applyBorder="1" applyAlignment="1">
      <alignment horizontal="left" wrapText="1"/>
    </xf>
    <xf numFmtId="0" fontId="0" fillId="0" borderId="4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wrapText="1"/>
    </xf>
    <xf numFmtId="0" fontId="0" fillId="0" borderId="21" xfId="0" applyNumberFormat="1" applyFont="1" applyBorder="1" applyAlignment="1">
      <alignment horizontal="center"/>
    </xf>
    <xf numFmtId="10" fontId="1" fillId="0" borderId="18" xfId="0" applyNumberFormat="1" applyFont="1" applyBorder="1" applyAlignment="1">
      <alignment/>
    </xf>
    <xf numFmtId="10" fontId="0" fillId="0" borderId="22" xfId="0" applyNumberFormat="1" applyFont="1" applyBorder="1" applyAlignment="1">
      <alignment/>
    </xf>
    <xf numFmtId="10" fontId="0" fillId="0" borderId="13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1" fillId="0" borderId="18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0" fontId="0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="75" zoomScaleNormal="75" workbookViewId="0" topLeftCell="A1">
      <selection activeCell="C39" sqref="C39"/>
    </sheetView>
  </sheetViews>
  <sheetFormatPr defaultColWidth="9.00390625" defaultRowHeight="12.75"/>
  <cols>
    <col min="1" max="1" width="6.75390625" style="1" customWidth="1"/>
    <col min="2" max="2" width="10.00390625" style="1" customWidth="1"/>
    <col min="3" max="3" width="45.875" style="2" customWidth="1"/>
    <col min="4" max="4" width="11.25390625" style="2" hidden="1" customWidth="1"/>
    <col min="5" max="5" width="17.875" style="2" hidden="1" customWidth="1"/>
    <col min="6" max="8" width="19.375" style="2" customWidth="1"/>
    <col min="9" max="9" width="10.375" style="2" customWidth="1"/>
    <col min="10" max="10" width="28.875" style="1" customWidth="1"/>
    <col min="11" max="11" width="17.875" style="2" hidden="1" customWidth="1"/>
    <col min="12" max="12" width="10.25390625" style="2" hidden="1" customWidth="1"/>
    <col min="13" max="13" width="10.875" style="2" customWidth="1"/>
    <col min="14" max="16384" width="9.125" style="2" customWidth="1"/>
  </cols>
  <sheetData>
    <row r="1" spans="8:12" ht="15.75" customHeight="1">
      <c r="H1" s="2" t="s">
        <v>26</v>
      </c>
      <c r="L1" s="2" t="s">
        <v>0</v>
      </c>
    </row>
    <row r="2" spans="4:12" ht="15.75" customHeight="1">
      <c r="D2" s="3"/>
      <c r="E2" s="3"/>
      <c r="F2" s="3"/>
      <c r="G2" s="3"/>
      <c r="H2" s="46" t="s">
        <v>27</v>
      </c>
      <c r="I2" s="3"/>
      <c r="J2" s="40"/>
      <c r="L2" s="2" t="s">
        <v>1</v>
      </c>
    </row>
    <row r="3" spans="3:12" ht="15.75" customHeight="1">
      <c r="C3" s="4"/>
      <c r="D3" s="5"/>
      <c r="E3" s="5"/>
      <c r="F3" s="5"/>
      <c r="G3" s="5"/>
      <c r="H3" s="2" t="s">
        <v>20</v>
      </c>
      <c r="I3" s="5"/>
      <c r="J3" s="40"/>
      <c r="L3" s="2" t="s">
        <v>2</v>
      </c>
    </row>
    <row r="4" spans="2:12" ht="15.75" customHeight="1">
      <c r="B4" s="33" t="s">
        <v>4</v>
      </c>
      <c r="D4" s="3"/>
      <c r="E4" s="3"/>
      <c r="F4" s="3"/>
      <c r="G4" s="3"/>
      <c r="H4" s="2" t="s">
        <v>3</v>
      </c>
      <c r="I4" s="3"/>
      <c r="J4" s="40"/>
      <c r="L4" s="2" t="s">
        <v>3</v>
      </c>
    </row>
    <row r="5" spans="1:9" ht="11.25" customHeight="1">
      <c r="A5" s="6"/>
      <c r="D5" s="3"/>
      <c r="E5" s="3"/>
      <c r="F5" s="3"/>
      <c r="G5" s="3"/>
      <c r="H5" s="3"/>
      <c r="I5" s="3"/>
    </row>
    <row r="6" spans="1:11" ht="19.5" customHeight="1" thickBot="1">
      <c r="A6" s="7"/>
      <c r="B6" s="7"/>
      <c r="C6" s="8"/>
      <c r="D6" s="7"/>
      <c r="E6" s="8"/>
      <c r="F6" s="8"/>
      <c r="G6" s="8"/>
      <c r="H6" s="8"/>
      <c r="I6" s="45" t="s">
        <v>5</v>
      </c>
      <c r="K6" s="8"/>
    </row>
    <row r="7" spans="1:12" s="12" customFormat="1" ht="54.75" customHeight="1" thickBot="1" thickTop="1">
      <c r="A7" s="9" t="s">
        <v>16</v>
      </c>
      <c r="B7" s="9" t="s">
        <v>6</v>
      </c>
      <c r="C7" s="9" t="s">
        <v>7</v>
      </c>
      <c r="D7" s="10" t="s">
        <v>8</v>
      </c>
      <c r="E7" s="10" t="s">
        <v>9</v>
      </c>
      <c r="F7" s="10" t="s">
        <v>21</v>
      </c>
      <c r="G7" s="10" t="s">
        <v>22</v>
      </c>
      <c r="H7" s="10" t="s">
        <v>23</v>
      </c>
      <c r="I7" s="10" t="s">
        <v>19</v>
      </c>
      <c r="K7" s="9" t="s">
        <v>10</v>
      </c>
      <c r="L7" s="11"/>
    </row>
    <row r="8" spans="1:12" s="8" customFormat="1" ht="14.25" customHeight="1" thickBot="1" thickTop="1">
      <c r="A8" s="39">
        <v>1</v>
      </c>
      <c r="B8" s="39">
        <v>2</v>
      </c>
      <c r="C8" s="39">
        <v>3</v>
      </c>
      <c r="D8" s="39">
        <v>3</v>
      </c>
      <c r="E8" s="39">
        <v>4</v>
      </c>
      <c r="F8" s="39">
        <v>4</v>
      </c>
      <c r="G8" s="39">
        <v>5</v>
      </c>
      <c r="H8" s="39">
        <v>6</v>
      </c>
      <c r="I8" s="39">
        <v>7</v>
      </c>
      <c r="K8" s="13">
        <v>7</v>
      </c>
      <c r="L8" s="14">
        <v>9</v>
      </c>
    </row>
    <row r="9" spans="1:12" s="12" customFormat="1" ht="24" customHeight="1" thickTop="1">
      <c r="A9" s="15">
        <v>921</v>
      </c>
      <c r="B9" s="16"/>
      <c r="C9" s="17" t="s">
        <v>28</v>
      </c>
      <c r="D9" s="15" t="e">
        <f>SUM(#REF!+#REF!)+#REF!</f>
        <v>#REF!</v>
      </c>
      <c r="E9" s="15">
        <f>SUM(E11:E16)</f>
        <v>1259600</v>
      </c>
      <c r="F9" s="16">
        <f>F10</f>
        <v>10060000</v>
      </c>
      <c r="G9" s="16">
        <f>G10+G18</f>
        <v>10501828</v>
      </c>
      <c r="H9" s="16">
        <f>H10+H18</f>
        <v>10370400</v>
      </c>
      <c r="I9" s="41">
        <f>H9/G9</f>
        <v>0.9874852263815405</v>
      </c>
      <c r="K9" s="15">
        <f>SUM(K11:K16)</f>
        <v>3951163</v>
      </c>
      <c r="L9" s="18" t="e">
        <f>SUM(#REF!+#REF!)+#REF!</f>
        <v>#REF!</v>
      </c>
    </row>
    <row r="10" spans="1:12" s="12" customFormat="1" ht="24" customHeight="1" thickBot="1">
      <c r="A10" s="49"/>
      <c r="B10" s="52"/>
      <c r="C10" s="58" t="s">
        <v>24</v>
      </c>
      <c r="D10" s="54"/>
      <c r="E10" s="55"/>
      <c r="F10" s="56">
        <f>SUM(F11:F17)</f>
        <v>10060000</v>
      </c>
      <c r="G10" s="56">
        <f>SUM(G11:G17)</f>
        <v>10399940</v>
      </c>
      <c r="H10" s="56">
        <f>SUM(H11:H17)</f>
        <v>10268512</v>
      </c>
      <c r="I10" s="57">
        <f>H10/G10</f>
        <v>0.9873626193997274</v>
      </c>
      <c r="K10" s="47"/>
      <c r="L10" s="48"/>
    </row>
    <row r="11" spans="1:12" s="8" customFormat="1" ht="24.75" customHeight="1" thickTop="1">
      <c r="A11" s="50"/>
      <c r="B11" s="51">
        <v>92106</v>
      </c>
      <c r="C11" s="53" t="s">
        <v>15</v>
      </c>
      <c r="D11" s="19">
        <v>2000</v>
      </c>
      <c r="E11" s="20">
        <v>30000</v>
      </c>
      <c r="F11" s="21">
        <v>1820000</v>
      </c>
      <c r="G11" s="21">
        <v>1900000</v>
      </c>
      <c r="H11" s="21">
        <v>1900000</v>
      </c>
      <c r="I11" s="42">
        <f aca="true" t="shared" si="0" ref="I11:I20">H11/G11</f>
        <v>1</v>
      </c>
      <c r="K11" s="19">
        <v>668000</v>
      </c>
      <c r="L11" s="22">
        <v>243800</v>
      </c>
    </row>
    <row r="12" spans="1:12" s="8" customFormat="1" ht="24.75" customHeight="1">
      <c r="A12" s="23"/>
      <c r="B12" s="24">
        <v>92109</v>
      </c>
      <c r="C12" s="27" t="s">
        <v>12</v>
      </c>
      <c r="D12" s="19">
        <v>11200</v>
      </c>
      <c r="E12" s="22"/>
      <c r="F12" s="21">
        <v>480000</v>
      </c>
      <c r="G12" s="21">
        <v>480000</v>
      </c>
      <c r="H12" s="21">
        <v>480000</v>
      </c>
      <c r="I12" s="42">
        <f t="shared" si="0"/>
        <v>1</v>
      </c>
      <c r="K12" s="19"/>
      <c r="L12" s="26">
        <v>391800</v>
      </c>
    </row>
    <row r="13" spans="1:12" ht="24.75" customHeight="1">
      <c r="A13" s="23"/>
      <c r="B13" s="24">
        <v>92109</v>
      </c>
      <c r="C13" s="27" t="s">
        <v>18</v>
      </c>
      <c r="D13" s="19">
        <v>14615</v>
      </c>
      <c r="E13" s="22">
        <v>14000</v>
      </c>
      <c r="F13" s="21">
        <v>870000</v>
      </c>
      <c r="G13" s="21">
        <v>914940</v>
      </c>
      <c r="H13" s="21">
        <v>914940</v>
      </c>
      <c r="I13" s="42">
        <f t="shared" si="0"/>
        <v>1</v>
      </c>
      <c r="K13" s="19">
        <v>316000</v>
      </c>
      <c r="L13" s="22">
        <v>136000</v>
      </c>
    </row>
    <row r="14" spans="1:12" ht="24.75" customHeight="1">
      <c r="A14" s="23"/>
      <c r="B14" s="24">
        <v>92109</v>
      </c>
      <c r="C14" s="28" t="s">
        <v>14</v>
      </c>
      <c r="D14" s="29">
        <v>9600</v>
      </c>
      <c r="E14" s="30">
        <f>2493600-1445000</f>
        <v>1048600</v>
      </c>
      <c r="F14" s="25">
        <v>390000</v>
      </c>
      <c r="G14" s="25">
        <v>390000</v>
      </c>
      <c r="H14" s="25">
        <v>390000</v>
      </c>
      <c r="I14" s="43">
        <f t="shared" si="0"/>
        <v>1</v>
      </c>
      <c r="K14" s="29">
        <v>2492163</v>
      </c>
      <c r="L14" s="30">
        <v>686600</v>
      </c>
    </row>
    <row r="15" spans="1:12" ht="24.75" customHeight="1">
      <c r="A15" s="23"/>
      <c r="B15" s="24">
        <v>92110</v>
      </c>
      <c r="C15" s="28" t="s">
        <v>11</v>
      </c>
      <c r="D15" s="19">
        <v>4079</v>
      </c>
      <c r="E15" s="22">
        <v>167000</v>
      </c>
      <c r="F15" s="21">
        <v>700000</v>
      </c>
      <c r="G15" s="21">
        <v>700000</v>
      </c>
      <c r="H15" s="21">
        <v>700000</v>
      </c>
      <c r="I15" s="42">
        <f t="shared" si="0"/>
        <v>1</v>
      </c>
      <c r="K15" s="19">
        <v>475000</v>
      </c>
      <c r="L15" s="22">
        <v>142900</v>
      </c>
    </row>
    <row r="16" spans="1:12" ht="24.75" customHeight="1">
      <c r="A16" s="23"/>
      <c r="B16" s="38">
        <v>92113</v>
      </c>
      <c r="C16" s="28" t="s">
        <v>13</v>
      </c>
      <c r="D16" s="29"/>
      <c r="E16" s="30"/>
      <c r="F16" s="25">
        <v>1500000</v>
      </c>
      <c r="G16" s="25">
        <v>1540000</v>
      </c>
      <c r="H16" s="25">
        <v>1540000</v>
      </c>
      <c r="I16" s="43">
        <f t="shared" si="0"/>
        <v>1</v>
      </c>
      <c r="K16" s="32"/>
      <c r="L16" s="22"/>
    </row>
    <row r="17" spans="1:9" ht="24.75" customHeight="1">
      <c r="A17" s="23"/>
      <c r="B17" s="34">
        <v>92116</v>
      </c>
      <c r="C17" s="35" t="s">
        <v>17</v>
      </c>
      <c r="D17" s="31"/>
      <c r="E17" s="36"/>
      <c r="F17" s="37">
        <v>4300000</v>
      </c>
      <c r="G17" s="37">
        <v>4475000</v>
      </c>
      <c r="H17" s="37">
        <v>4343572</v>
      </c>
      <c r="I17" s="44">
        <f t="shared" si="0"/>
        <v>0.9706306145251397</v>
      </c>
    </row>
    <row r="18" spans="1:10" s="3" customFormat="1" ht="29.25" customHeight="1" thickBot="1">
      <c r="A18" s="62"/>
      <c r="B18" s="63"/>
      <c r="C18" s="66" t="s">
        <v>25</v>
      </c>
      <c r="D18" s="64"/>
      <c r="E18" s="64"/>
      <c r="F18" s="71"/>
      <c r="G18" s="73">
        <f>SUM(G19:G20)</f>
        <v>101888</v>
      </c>
      <c r="H18" s="73">
        <f>SUM(H19:H20)</f>
        <v>101888</v>
      </c>
      <c r="I18" s="68">
        <f t="shared" si="0"/>
        <v>1</v>
      </c>
      <c r="J18" s="65"/>
    </row>
    <row r="19" spans="1:9" ht="24.75" customHeight="1" thickTop="1">
      <c r="A19" s="60"/>
      <c r="B19" s="67">
        <v>92113</v>
      </c>
      <c r="C19" s="28" t="s">
        <v>13</v>
      </c>
      <c r="D19" s="35"/>
      <c r="E19" s="35"/>
      <c r="F19" s="72"/>
      <c r="G19" s="74">
        <v>25986</v>
      </c>
      <c r="H19" s="74">
        <v>25986</v>
      </c>
      <c r="I19" s="69">
        <f t="shared" si="0"/>
        <v>1</v>
      </c>
    </row>
    <row r="20" spans="1:9" ht="24.75" customHeight="1">
      <c r="A20" s="61"/>
      <c r="B20" s="34">
        <v>92116</v>
      </c>
      <c r="C20" s="35" t="s">
        <v>17</v>
      </c>
      <c r="D20" s="59"/>
      <c r="E20" s="59"/>
      <c r="F20" s="31"/>
      <c r="G20" s="37">
        <v>75902</v>
      </c>
      <c r="H20" s="37">
        <v>75902</v>
      </c>
      <c r="I20" s="70">
        <f t="shared" si="0"/>
        <v>1</v>
      </c>
    </row>
    <row r="24" spans="3:7" ht="12.75">
      <c r="C24" s="75" t="s">
        <v>29</v>
      </c>
      <c r="D24" s="76"/>
      <c r="G24" s="77" t="s">
        <v>30</v>
      </c>
    </row>
    <row r="25" spans="3:7" ht="12.75">
      <c r="C25" s="76"/>
      <c r="D25" s="76"/>
      <c r="G25" s="77" t="s">
        <v>31</v>
      </c>
    </row>
    <row r="26" spans="3:7" ht="12.75">
      <c r="C26" s="75" t="s">
        <v>32</v>
      </c>
      <c r="D26" s="76"/>
      <c r="G26" s="77" t="s">
        <v>33</v>
      </c>
    </row>
  </sheetData>
  <printOptions horizontalCentered="1"/>
  <pageMargins left="0.5905511811023623" right="0.5905511811023623" top="0.8267716535433072" bottom="0.73" header="0.5118110236220472" footer="0.48"/>
  <pageSetup firstPageNumber="64" useFirstPageNumber="1" horizontalDpi="600" verticalDpi="600" orientation="landscape" paperSize="9" scale="9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</dc:creator>
  <cp:keywords/>
  <dc:description/>
  <cp:lastModifiedBy>um</cp:lastModifiedBy>
  <cp:lastPrinted>2005-03-10T09:32:29Z</cp:lastPrinted>
  <dcterms:created xsi:type="dcterms:W3CDTF">2000-11-06T15:08:44Z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