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85" windowHeight="9120" activeTab="0"/>
  </bookViews>
  <sheets>
    <sheet name="załącznik" sheetId="1" r:id="rId1"/>
  </sheets>
  <definedNames>
    <definedName name="_xlnm.Print_Titles" localSheetId="0">'załącznik'!$10:$10</definedName>
  </definedNames>
  <calcPr fullCalcOnLoad="1"/>
</workbook>
</file>

<file path=xl/sharedStrings.xml><?xml version="1.0" encoding="utf-8"?>
<sst xmlns="http://schemas.openxmlformats.org/spreadsheetml/2006/main" count="104" uniqueCount="83">
  <si>
    <t>w  złotych</t>
  </si>
  <si>
    <t>Przychody</t>
  </si>
  <si>
    <t>Wydatki</t>
  </si>
  <si>
    <t>Treść</t>
  </si>
  <si>
    <t>wg uchwały budżetowej</t>
  </si>
  <si>
    <t>po zmianach</t>
  </si>
  <si>
    <t>w tym:      dotacja</t>
  </si>
  <si>
    <t xml:space="preserve">Razem zakłady budżetowe </t>
  </si>
  <si>
    <t>Razem gospodarstwa pomocnicze</t>
  </si>
  <si>
    <t>Razem środki specjalne</t>
  </si>
  <si>
    <t>Szkoły podstawowe</t>
  </si>
  <si>
    <t>Licea ogólnokształcące</t>
  </si>
  <si>
    <t>Placówki wychowania pozaszkolnego</t>
  </si>
  <si>
    <t>Żłobki</t>
  </si>
  <si>
    <t>Domy pomocy społecznej</t>
  </si>
  <si>
    <t>Zarząd Nieruchomości Komunalnych</t>
  </si>
  <si>
    <t>MOSiR "Bystrzyca"</t>
  </si>
  <si>
    <t>Zespół Szkół  Mechanicznych                                Warsztaty Szkolne</t>
  </si>
  <si>
    <t>Oświata i wychowanie</t>
  </si>
  <si>
    <t>Komendy powiatowe Państwowej Straży Pożarnej</t>
  </si>
  <si>
    <t>Zakłady budżetowe, gospodarstwa pomocnicze i środki specjalne</t>
  </si>
  <si>
    <t>Lubelski Ośrodek Informacji Turystycznej</t>
  </si>
  <si>
    <t xml:space="preserve">Zadania własne </t>
  </si>
  <si>
    <t>Szkoły artystyczne</t>
  </si>
  <si>
    <t>Zadania zlecone</t>
  </si>
  <si>
    <t>Lubelskie Centrum Edukacji Zawodowej                                      Warsztaty Międzyszkolne</t>
  </si>
  <si>
    <t>Dz.</t>
  </si>
  <si>
    <t>80197</t>
  </si>
  <si>
    <t>Edukacyjna opieka wychowawcza</t>
  </si>
  <si>
    <t>85497</t>
  </si>
  <si>
    <t>Administracja publiczna</t>
  </si>
  <si>
    <t>Urzędy miast i miast na prawach powiatu</t>
  </si>
  <si>
    <t>Placówki opiekuńczo-wychowawcze</t>
  </si>
  <si>
    <t>Specjalne ośrodki szkolno-wychowawcze</t>
  </si>
  <si>
    <t>754</t>
  </si>
  <si>
    <t>75411</t>
  </si>
  <si>
    <t>Ośrodki adopcyjno-opiekuńcze</t>
  </si>
  <si>
    <t>Przedszkola</t>
  </si>
  <si>
    <t>w tym:</t>
  </si>
  <si>
    <t>dotacja przedmiotowa</t>
  </si>
  <si>
    <t>dotacja celowa na inwestycje</t>
  </si>
  <si>
    <t>Ośrodki wsparcia</t>
  </si>
  <si>
    <t>6:5</t>
  </si>
  <si>
    <t>11:10</t>
  </si>
  <si>
    <t>Rozdz.</t>
  </si>
  <si>
    <t>Centra kształcenia ustawicznego 
i praktycznego oraz ośrodki dokształcania zawodowego</t>
  </si>
  <si>
    <t>Szkoły zawodowe</t>
  </si>
  <si>
    <t>Pozostała działalność</t>
  </si>
  <si>
    <t>Gimnazja</t>
  </si>
  <si>
    <t>%</t>
  </si>
  <si>
    <t>w tym: limit wynagrodzeń</t>
  </si>
  <si>
    <t>Poradnie psychologiczno-pedagogiczne, 
w tym poradnie specjalistyczne</t>
  </si>
  <si>
    <t>Zespół Szkół Samochodowych 
im. St. Syroczyńskiego 
Warsztaty Szkolne</t>
  </si>
  <si>
    <t>Szkoły podstawowe specjalne</t>
  </si>
  <si>
    <t>Pomoc społeczna</t>
  </si>
  <si>
    <t>Pozostałe zadania w zakresie polityki społecznej</t>
  </si>
  <si>
    <t>Internaty i bursy szkolne</t>
  </si>
  <si>
    <t>Młodzieżowe ośrodki socjoterapii</t>
  </si>
  <si>
    <t>Zadania ustawowo zlecone gminie</t>
  </si>
  <si>
    <t>85203</t>
  </si>
  <si>
    <t>852</t>
  </si>
  <si>
    <t>Przedszkola specjalne</t>
  </si>
  <si>
    <t>Plan                        na 2004 rok</t>
  </si>
  <si>
    <t>Plan                             na 2004 rok</t>
  </si>
  <si>
    <t>Zadania z zakresu administracji rządowej wykonywane przez powiat</t>
  </si>
  <si>
    <t>Wykonanie na 31 grudnia 2004 roku</t>
  </si>
  <si>
    <t>Wykonanie na 31 grudnia 
2004 roku</t>
  </si>
  <si>
    <t>Ośrodki pomocy społecznej</t>
  </si>
  <si>
    <t>Zespół Szkół Samochodowych nr 2                                    Warsztaty Szkolne</t>
  </si>
  <si>
    <t>Zespół Szkół nr 3 
Warsztaty Szkolne</t>
  </si>
  <si>
    <t>Zespół Szkół nr 5 
Warsztaty Szkolne</t>
  </si>
  <si>
    <t>Specjalny Ośrodek Szkolno - Wychowawczy nr 1, Warsztaty Szkolne</t>
  </si>
  <si>
    <t>do uchwały nr</t>
  </si>
  <si>
    <t>Rady Miasta Lublin</t>
  </si>
  <si>
    <t>z dnia</t>
  </si>
  <si>
    <t>Państwowe Szkoły Budownictwa 
i Geodezji, Warsztaty Szkolne</t>
  </si>
  <si>
    <t>Załącznik nr 6</t>
  </si>
  <si>
    <t xml:space="preserve">Ogółem "gospodarka pozabudżetowa"  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</si>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</sst>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%"/>
    <numFmt numFmtId="166" formatCode="00\-0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3" fontId="0" fillId="0" borderId="0" xfId="0" applyNumberFormat="1" applyAlignment="1">
      <alignment horizontal="centerContinuous"/>
    </xf>
    <xf numFmtId="3" fontId="4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0" fontId="3" fillId="0" borderId="3" xfId="0" applyFont="1" applyBorder="1" applyAlignment="1">
      <alignment horizontal="left" wrapText="1"/>
    </xf>
    <xf numFmtId="3" fontId="3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3" fillId="0" borderId="6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10" fontId="3" fillId="0" borderId="6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2" borderId="10" xfId="0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2" borderId="11" xfId="0" applyNumberFormat="1" applyFont="1" applyFill="1" applyBorder="1" applyAlignment="1">
      <alignment horizontal="right" wrapText="1"/>
    </xf>
    <xf numFmtId="0" fontId="3" fillId="0" borderId="4" xfId="0" applyNumberFormat="1" applyFont="1" applyBorder="1" applyAlignment="1">
      <alignment wrapText="1"/>
    </xf>
    <xf numFmtId="0" fontId="0" fillId="0" borderId="6" xfId="0" applyNumberFormat="1" applyFont="1" applyBorder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Continuous"/>
    </xf>
    <xf numFmtId="10" fontId="8" fillId="0" borderId="0" xfId="0" applyNumberFormat="1" applyFont="1" applyAlignment="1">
      <alignment/>
    </xf>
    <xf numFmtId="10" fontId="1" fillId="2" borderId="11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 wrapText="1"/>
    </xf>
    <xf numFmtId="0" fontId="1" fillId="3" borderId="15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10" fontId="0" fillId="0" borderId="4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2" fillId="0" borderId="6" xfId="0" applyFont="1" applyBorder="1" applyAlignment="1">
      <alignment horizontal="left" wrapText="1"/>
    </xf>
    <xf numFmtId="3" fontId="2" fillId="0" borderId="5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10" fontId="0" fillId="0" borderId="8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10" fontId="6" fillId="0" borderId="19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vertical="top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20" fontId="6" fillId="0" borderId="22" xfId="0" applyNumberFormat="1" applyFont="1" applyBorder="1" applyAlignment="1" quotePrefix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center"/>
    </xf>
    <xf numFmtId="3" fontId="6" fillId="0" borderId="23" xfId="0" applyNumberFormat="1" applyFont="1" applyBorder="1" applyAlignment="1">
      <alignment horizontal="centerContinuous" vertical="center"/>
    </xf>
    <xf numFmtId="3" fontId="6" fillId="0" borderId="24" xfId="0" applyNumberFormat="1" applyFont="1" applyBorder="1" applyAlignment="1">
      <alignment horizontal="left" vertical="center"/>
    </xf>
    <xf numFmtId="10" fontId="6" fillId="0" borderId="18" xfId="0" applyNumberFormat="1" applyFont="1" applyBorder="1" applyAlignment="1">
      <alignment horizontal="centerContinuous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Continuous" vertical="center"/>
    </xf>
    <xf numFmtId="0" fontId="0" fillId="4" borderId="16" xfId="0" applyFill="1" applyBorder="1" applyAlignment="1">
      <alignment/>
    </xf>
    <xf numFmtId="1" fontId="0" fillId="4" borderId="26" xfId="0" applyNumberFormat="1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3" fontId="0" fillId="4" borderId="26" xfId="0" applyNumberFormat="1" applyFont="1" applyFill="1" applyBorder="1" applyAlignment="1">
      <alignment/>
    </xf>
    <xf numFmtId="0" fontId="0" fillId="4" borderId="0" xfId="0" applyFill="1" applyAlignment="1">
      <alignment/>
    </xf>
    <xf numFmtId="1" fontId="0" fillId="4" borderId="2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10" fontId="0" fillId="4" borderId="2" xfId="0" applyNumberFormat="1" applyFont="1" applyFill="1" applyBorder="1" applyAlignment="1">
      <alignment/>
    </xf>
    <xf numFmtId="1" fontId="0" fillId="4" borderId="8" xfId="0" applyNumberFormat="1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10" fontId="0" fillId="4" borderId="8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ont="1" applyFill="1" applyBorder="1" applyAlignment="1">
      <alignment wrapText="1"/>
    </xf>
    <xf numFmtId="0" fontId="0" fillId="4" borderId="16" xfId="0" applyFill="1" applyBorder="1" applyAlignment="1">
      <alignment/>
    </xf>
    <xf numFmtId="0" fontId="0" fillId="4" borderId="16" xfId="0" applyNumberFormat="1" applyFont="1" applyFill="1" applyBorder="1" applyAlignment="1">
      <alignment wrapText="1"/>
    </xf>
    <xf numFmtId="0" fontId="0" fillId="4" borderId="16" xfId="0" applyFont="1" applyFill="1" applyBorder="1" applyAlignment="1">
      <alignment wrapText="1"/>
    </xf>
    <xf numFmtId="3" fontId="0" fillId="4" borderId="27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10" fontId="0" fillId="4" borderId="16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3" fontId="0" fillId="4" borderId="3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 wrapText="1"/>
    </xf>
    <xf numFmtId="3" fontId="0" fillId="4" borderId="27" xfId="0" applyNumberFormat="1" applyFont="1" applyFill="1" applyBorder="1" applyAlignment="1">
      <alignment wrapText="1"/>
    </xf>
    <xf numFmtId="3" fontId="0" fillId="4" borderId="3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/>
    </xf>
    <xf numFmtId="0" fontId="2" fillId="4" borderId="6" xfId="0" applyNumberFormat="1" applyFont="1" applyFill="1" applyBorder="1" applyAlignment="1">
      <alignment wrapText="1"/>
    </xf>
    <xf numFmtId="3" fontId="2" fillId="4" borderId="3" xfId="0" applyNumberFormat="1" applyFont="1" applyFill="1" applyBorder="1" applyAlignment="1">
      <alignment horizontal="left" wrapText="1"/>
    </xf>
    <xf numFmtId="3" fontId="2" fillId="4" borderId="4" xfId="0" applyNumberFormat="1" applyFont="1" applyFill="1" applyBorder="1" applyAlignment="1">
      <alignment/>
    </xf>
    <xf numFmtId="10" fontId="2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 horizontal="left" wrapText="1"/>
    </xf>
    <xf numFmtId="3" fontId="0" fillId="4" borderId="4" xfId="0" applyNumberFormat="1" applyFont="1" applyFill="1" applyBorder="1" applyAlignment="1">
      <alignment/>
    </xf>
    <xf numFmtId="10" fontId="0" fillId="4" borderId="4" xfId="0" applyNumberFormat="1" applyFont="1" applyFill="1" applyBorder="1" applyAlignment="1">
      <alignment/>
    </xf>
    <xf numFmtId="0" fontId="0" fillId="4" borderId="26" xfId="0" applyNumberFormat="1" applyFont="1" applyFill="1" applyBorder="1" applyAlignment="1">
      <alignment wrapText="1"/>
    </xf>
    <xf numFmtId="0" fontId="0" fillId="4" borderId="28" xfId="0" applyFont="1" applyFill="1" applyBorder="1" applyAlignment="1">
      <alignment wrapText="1"/>
    </xf>
    <xf numFmtId="3" fontId="0" fillId="4" borderId="26" xfId="0" applyNumberFormat="1" applyFont="1" applyFill="1" applyBorder="1" applyAlignment="1">
      <alignment/>
    </xf>
    <xf numFmtId="10" fontId="0" fillId="4" borderId="26" xfId="0" applyNumberFormat="1" applyFont="1" applyFill="1" applyBorder="1" applyAlignment="1">
      <alignment/>
    </xf>
    <xf numFmtId="0" fontId="0" fillId="4" borderId="2" xfId="0" applyNumberFormat="1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10" fontId="0" fillId="4" borderId="8" xfId="0" applyNumberFormat="1" applyFont="1" applyFill="1" applyBorder="1" applyAlignment="1">
      <alignment/>
    </xf>
    <xf numFmtId="10" fontId="0" fillId="4" borderId="29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0" fontId="0" fillId="4" borderId="3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2" fillId="4" borderId="6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" fontId="0" fillId="4" borderId="30" xfId="0" applyNumberFormat="1" applyFont="1" applyFill="1" applyBorder="1" applyAlignment="1">
      <alignment wrapText="1"/>
    </xf>
    <xf numFmtId="3" fontId="0" fillId="4" borderId="30" xfId="0" applyNumberFormat="1" applyFont="1" applyFill="1" applyBorder="1" applyAlignment="1">
      <alignment/>
    </xf>
    <xf numFmtId="10" fontId="0" fillId="4" borderId="30" xfId="0" applyNumberFormat="1" applyFont="1" applyFill="1" applyBorder="1" applyAlignment="1">
      <alignment/>
    </xf>
    <xf numFmtId="10" fontId="2" fillId="4" borderId="6" xfId="0" applyNumberFormat="1" applyFont="1" applyFill="1" applyBorder="1" applyAlignment="1">
      <alignment/>
    </xf>
    <xf numFmtId="0" fontId="0" fillId="4" borderId="31" xfId="0" applyFont="1" applyFill="1" applyBorder="1" applyAlignment="1">
      <alignment wrapText="1"/>
    </xf>
    <xf numFmtId="3" fontId="1" fillId="4" borderId="11" xfId="0" applyNumberFormat="1" applyFont="1" applyFill="1" applyBorder="1" applyAlignment="1">
      <alignment wrapText="1"/>
    </xf>
    <xf numFmtId="3" fontId="1" fillId="4" borderId="11" xfId="0" applyNumberFormat="1" applyFont="1" applyFill="1" applyBorder="1" applyAlignment="1">
      <alignment/>
    </xf>
    <xf numFmtId="10" fontId="1" fillId="4" borderId="11" xfId="0" applyNumberFormat="1" applyFont="1" applyFill="1" applyBorder="1" applyAlignment="1">
      <alignment/>
    </xf>
    <xf numFmtId="0" fontId="3" fillId="4" borderId="4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10" fontId="3" fillId="4" borderId="4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 wrapText="1"/>
    </xf>
    <xf numFmtId="49" fontId="0" fillId="4" borderId="4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3" fontId="10" fillId="0" borderId="0" xfId="0" applyNumberFormat="1" applyFont="1" applyAlignment="1">
      <alignment/>
    </xf>
    <xf numFmtId="0" fontId="2" fillId="4" borderId="6" xfId="0" applyFont="1" applyFill="1" applyBorder="1" applyAlignment="1">
      <alignment/>
    </xf>
    <xf numFmtId="0" fontId="11" fillId="0" borderId="3" xfId="0" applyFont="1" applyBorder="1" applyAlignment="1">
      <alignment wrapText="1"/>
    </xf>
    <xf numFmtId="3" fontId="12" fillId="3" borderId="6" xfId="0" applyNumberFormat="1" applyFont="1" applyFill="1" applyBorder="1" applyAlignment="1">
      <alignment horizontal="right"/>
    </xf>
    <xf numFmtId="10" fontId="12" fillId="3" borderId="6" xfId="0" applyNumberFormat="1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 horizontal="right" wrapText="1"/>
    </xf>
    <xf numFmtId="0" fontId="0" fillId="4" borderId="6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" fontId="0" fillId="4" borderId="29" xfId="0" applyNumberFormat="1" applyFont="1" applyFill="1" applyBorder="1" applyAlignment="1">
      <alignment wrapText="1"/>
    </xf>
    <xf numFmtId="0" fontId="0" fillId="4" borderId="32" xfId="0" applyFont="1" applyFill="1" applyBorder="1" applyAlignment="1">
      <alignment wrapText="1"/>
    </xf>
    <xf numFmtId="3" fontId="0" fillId="4" borderId="29" xfId="0" applyNumberFormat="1" applyFont="1" applyFill="1" applyBorder="1" applyAlignment="1">
      <alignment/>
    </xf>
    <xf numFmtId="0" fontId="12" fillId="4" borderId="11" xfId="0" applyFont="1" applyFill="1" applyBorder="1" applyAlignment="1">
      <alignment horizontal="center" wrapText="1"/>
    </xf>
    <xf numFmtId="0" fontId="0" fillId="4" borderId="33" xfId="0" applyNumberFormat="1" applyFont="1" applyFill="1" applyBorder="1" applyAlignment="1">
      <alignment wrapText="1"/>
    </xf>
    <xf numFmtId="0" fontId="0" fillId="4" borderId="33" xfId="0" applyFont="1" applyFill="1" applyBorder="1" applyAlignment="1">
      <alignment wrapText="1"/>
    </xf>
    <xf numFmtId="3" fontId="0" fillId="4" borderId="33" xfId="0" applyNumberFormat="1" applyFont="1" applyFill="1" applyBorder="1" applyAlignment="1">
      <alignment/>
    </xf>
    <xf numFmtId="10" fontId="0" fillId="4" borderId="33" xfId="0" applyNumberFormat="1" applyFont="1" applyFill="1" applyBorder="1" applyAlignment="1">
      <alignment/>
    </xf>
    <xf numFmtId="49" fontId="0" fillId="0" borderId="30" xfId="0" applyNumberFormat="1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10" fontId="0" fillId="0" borderId="30" xfId="0" applyNumberFormat="1" applyFont="1" applyBorder="1" applyAlignment="1">
      <alignment/>
    </xf>
    <xf numFmtId="0" fontId="1" fillId="4" borderId="0" xfId="0" applyFont="1" applyFill="1" applyAlignment="1">
      <alignment/>
    </xf>
    <xf numFmtId="0" fontId="1" fillId="4" borderId="16" xfId="0" applyFont="1" applyFill="1" applyBorder="1" applyAlignment="1">
      <alignment/>
    </xf>
    <xf numFmtId="3" fontId="3" fillId="4" borderId="34" xfId="0" applyNumberFormat="1" applyFont="1" applyFill="1" applyBorder="1" applyAlignment="1">
      <alignment wrapText="1"/>
    </xf>
    <xf numFmtId="10" fontId="0" fillId="4" borderId="16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875" style="0" customWidth="1"/>
    <col min="2" max="2" width="6.625" style="25" customWidth="1"/>
    <col min="3" max="3" width="35.125" style="0" customWidth="1"/>
    <col min="4" max="4" width="13.00390625" style="2" customWidth="1"/>
    <col min="5" max="5" width="12.625" style="2" customWidth="1"/>
    <col min="6" max="6" width="12.75390625" style="2" customWidth="1"/>
    <col min="7" max="7" width="11.875" style="2" customWidth="1"/>
    <col min="8" max="8" width="9.00390625" style="39" customWidth="1"/>
    <col min="9" max="9" width="13.125" style="2" customWidth="1"/>
    <col min="10" max="10" width="12.75390625" style="2" customWidth="1"/>
    <col min="11" max="11" width="13.125" style="2" customWidth="1"/>
    <col min="12" max="12" width="13.00390625" style="2" customWidth="1"/>
    <col min="13" max="13" width="8.875" style="0" customWidth="1"/>
    <col min="14" max="14" width="7.625" style="0" customWidth="1"/>
  </cols>
  <sheetData>
    <row r="1" spans="10:11" ht="12" customHeight="1">
      <c r="J1" s="150"/>
      <c r="K1" s="150" t="s">
        <v>76</v>
      </c>
    </row>
    <row r="2" spans="10:11" ht="12" customHeight="1">
      <c r="J2" s="150"/>
      <c r="K2" s="150" t="s">
        <v>72</v>
      </c>
    </row>
    <row r="3" spans="4:11" ht="13.5" customHeight="1">
      <c r="D3" s="7"/>
      <c r="E3" s="7"/>
      <c r="F3" s="5"/>
      <c r="G3" s="5"/>
      <c r="H3" s="40"/>
      <c r="I3" s="5"/>
      <c r="J3" s="150"/>
      <c r="K3" s="150" t="s">
        <v>73</v>
      </c>
    </row>
    <row r="4" spans="2:11" s="31" customFormat="1" ht="13.5" customHeight="1">
      <c r="B4" s="28"/>
      <c r="C4" s="148" t="s">
        <v>20</v>
      </c>
      <c r="D4" s="29"/>
      <c r="E4" s="30"/>
      <c r="F4" s="29"/>
      <c r="G4" s="29"/>
      <c r="H4" s="41"/>
      <c r="I4" s="29"/>
      <c r="J4" s="150"/>
      <c r="K4" s="150" t="s">
        <v>74</v>
      </c>
    </row>
    <row r="5" spans="3:5" ht="8.25" customHeight="1">
      <c r="C5" s="27"/>
      <c r="E5" s="8"/>
    </row>
    <row r="6" ht="12.75" customHeight="1" thickBot="1">
      <c r="M6" s="149" t="s">
        <v>0</v>
      </c>
    </row>
    <row r="7" spans="1:13" s="46" customFormat="1" ht="15.75" customHeight="1" thickBot="1" thickTop="1">
      <c r="A7" s="45"/>
      <c r="B7" s="45"/>
      <c r="C7" s="73"/>
      <c r="D7" s="74"/>
      <c r="E7" s="74"/>
      <c r="F7" s="74" t="s">
        <v>1</v>
      </c>
      <c r="G7" s="75"/>
      <c r="H7" s="76"/>
      <c r="I7" s="74"/>
      <c r="J7" s="74" t="s">
        <v>2</v>
      </c>
      <c r="K7" s="77"/>
      <c r="L7" s="77"/>
      <c r="M7" s="78"/>
    </row>
    <row r="8" spans="1:13" s="44" customFormat="1" ht="27" customHeight="1" thickBot="1" thickTop="1">
      <c r="A8" s="49" t="s">
        <v>26</v>
      </c>
      <c r="B8" s="49" t="s">
        <v>44</v>
      </c>
      <c r="C8" s="63" t="s">
        <v>3</v>
      </c>
      <c r="D8" s="64" t="s">
        <v>62</v>
      </c>
      <c r="E8" s="64" t="s">
        <v>63</v>
      </c>
      <c r="F8" s="178" t="s">
        <v>65</v>
      </c>
      <c r="G8" s="179"/>
      <c r="H8" s="65" t="s">
        <v>49</v>
      </c>
      <c r="I8" s="64" t="s">
        <v>62</v>
      </c>
      <c r="J8" s="64" t="s">
        <v>63</v>
      </c>
      <c r="K8" s="178" t="s">
        <v>66</v>
      </c>
      <c r="L8" s="179"/>
      <c r="M8" s="66" t="s">
        <v>49</v>
      </c>
    </row>
    <row r="9" spans="1:13" s="48" customFormat="1" ht="25.5" customHeight="1" thickBot="1" thickTop="1">
      <c r="A9" s="47"/>
      <c r="B9" s="47"/>
      <c r="C9" s="67"/>
      <c r="D9" s="68" t="s">
        <v>4</v>
      </c>
      <c r="E9" s="68" t="s">
        <v>5</v>
      </c>
      <c r="F9" s="69"/>
      <c r="G9" s="70" t="s">
        <v>6</v>
      </c>
      <c r="H9" s="71" t="s">
        <v>42</v>
      </c>
      <c r="I9" s="68" t="s">
        <v>4</v>
      </c>
      <c r="J9" s="68" t="s">
        <v>5</v>
      </c>
      <c r="K9" s="69"/>
      <c r="L9" s="70" t="s">
        <v>50</v>
      </c>
      <c r="M9" s="72" t="s">
        <v>43</v>
      </c>
    </row>
    <row r="10" spans="1:13" ht="13.5" customHeight="1" thickBot="1" thickTop="1">
      <c r="A10" s="26">
        <v>1</v>
      </c>
      <c r="B10" s="26">
        <v>2</v>
      </c>
      <c r="C10" s="1">
        <v>3</v>
      </c>
      <c r="D10" s="6">
        <v>4</v>
      </c>
      <c r="E10" s="6">
        <v>5</v>
      </c>
      <c r="F10" s="6">
        <v>6</v>
      </c>
      <c r="G10" s="6">
        <v>7</v>
      </c>
      <c r="H10" s="43">
        <v>8</v>
      </c>
      <c r="I10" s="6">
        <v>9</v>
      </c>
      <c r="J10" s="6">
        <v>10</v>
      </c>
      <c r="K10" s="6">
        <v>11</v>
      </c>
      <c r="L10" s="6">
        <v>12</v>
      </c>
      <c r="M10" s="1">
        <v>13</v>
      </c>
    </row>
    <row r="11" spans="1:13" s="3" customFormat="1" ht="25.5" customHeight="1" thickTop="1">
      <c r="A11" s="50"/>
      <c r="B11" s="50"/>
      <c r="C11" s="51" t="s">
        <v>77</v>
      </c>
      <c r="D11" s="153">
        <f>SUM(D12+D65)</f>
        <v>100042780</v>
      </c>
      <c r="E11" s="153">
        <f>SUM(E12+E65)</f>
        <v>105122430</v>
      </c>
      <c r="F11" s="153">
        <f>SUM(F12+F65)</f>
        <v>101241463</v>
      </c>
      <c r="G11" s="153">
        <f>SUM(G12+G65)</f>
        <v>12509447</v>
      </c>
      <c r="H11" s="154">
        <f>F11/E11</f>
        <v>0.9630814565454775</v>
      </c>
      <c r="I11" s="153">
        <f>SUM(I12+I65)</f>
        <v>100059680</v>
      </c>
      <c r="J11" s="153">
        <f>SUM(J12+J65)</f>
        <v>105149782</v>
      </c>
      <c r="K11" s="153">
        <f>SUM(K12+K65)</f>
        <v>100619720</v>
      </c>
      <c r="L11" s="153">
        <f>SUM(L12+L65)</f>
        <v>6251426</v>
      </c>
      <c r="M11" s="154">
        <f>K11/J11</f>
        <v>0.9569180086364801</v>
      </c>
    </row>
    <row r="12" spans="1:13" ht="21" customHeight="1" thickBot="1">
      <c r="A12" s="36"/>
      <c r="B12" s="36"/>
      <c r="C12" s="32" t="s">
        <v>22</v>
      </c>
      <c r="D12" s="33">
        <f>SUM(D13+D26+D37)</f>
        <v>99512780</v>
      </c>
      <c r="E12" s="33">
        <f>SUM(E13+E26+E37)</f>
        <v>104572265</v>
      </c>
      <c r="F12" s="33">
        <f>SUM(F13+F26+F37)</f>
        <v>100755218</v>
      </c>
      <c r="G12" s="33">
        <f>SUM(G13+G26+G37)</f>
        <v>12509447</v>
      </c>
      <c r="H12" s="42">
        <f>F12/E12</f>
        <v>0.9634984763885529</v>
      </c>
      <c r="I12" s="33">
        <f>SUM(I13+I26+I37)</f>
        <v>99529680</v>
      </c>
      <c r="J12" s="33">
        <f>SUM(J13+J26+J37)</f>
        <v>104599617</v>
      </c>
      <c r="K12" s="33">
        <f>SUM(K13+K26+K37)</f>
        <v>100115812</v>
      </c>
      <c r="L12" s="33">
        <f>SUM(L13+L26+L37)</f>
        <v>6251426</v>
      </c>
      <c r="M12" s="42">
        <f>K12/J12</f>
        <v>0.9571336384529974</v>
      </c>
    </row>
    <row r="13" spans="1:13" ht="21" customHeight="1" thickTop="1">
      <c r="A13" s="37"/>
      <c r="B13" s="37"/>
      <c r="C13" s="9" t="s">
        <v>7</v>
      </c>
      <c r="D13" s="10">
        <f>SUM(D14+D18+D22)</f>
        <v>82054380</v>
      </c>
      <c r="E13" s="10">
        <f>SUM(E14+E18+E22)</f>
        <v>84086978</v>
      </c>
      <c r="F13" s="10">
        <f>SUM(F14+F18+F22)</f>
        <v>81353593</v>
      </c>
      <c r="G13" s="10">
        <f>SUM(G14+G18+G22)</f>
        <v>12369247</v>
      </c>
      <c r="H13" s="21">
        <f>F13/E13</f>
        <v>0.9674933614572283</v>
      </c>
      <c r="I13" s="10">
        <f>SUM(I14+I18+I22)</f>
        <v>81830380</v>
      </c>
      <c r="J13" s="10">
        <f>SUM(J14+J18+J22)</f>
        <v>83398611</v>
      </c>
      <c r="K13" s="10">
        <f>SUM(K14+K18+K22)</f>
        <v>80937005</v>
      </c>
      <c r="L13" s="10">
        <f>SUM(L14+L18+L22)</f>
        <v>5464355</v>
      </c>
      <c r="M13" s="21">
        <f aca="true" t="shared" si="0" ref="M13:M66">K13/J13</f>
        <v>0.9704838489456377</v>
      </c>
    </row>
    <row r="14" spans="1:13" s="83" customFormat="1" ht="25.5" customHeight="1">
      <c r="A14" s="166">
        <v>630</v>
      </c>
      <c r="B14" s="166">
        <v>63001</v>
      </c>
      <c r="C14" s="167" t="s">
        <v>21</v>
      </c>
      <c r="D14" s="168">
        <v>393180</v>
      </c>
      <c r="E14" s="168">
        <v>393180</v>
      </c>
      <c r="F14" s="168">
        <v>343291</v>
      </c>
      <c r="G14" s="98">
        <f>SUM(G16:G17)</f>
        <v>160000</v>
      </c>
      <c r="H14" s="169">
        <f>F14/E14</f>
        <v>0.8731140953252963</v>
      </c>
      <c r="I14" s="168">
        <v>393180</v>
      </c>
      <c r="J14" s="168">
        <v>393180</v>
      </c>
      <c r="K14" s="168">
        <v>347416</v>
      </c>
      <c r="L14" s="168">
        <v>158784</v>
      </c>
      <c r="M14" s="169">
        <f t="shared" si="0"/>
        <v>0.8836054733201079</v>
      </c>
    </row>
    <row r="15" spans="1:13" s="100" customFormat="1" ht="11.25" customHeight="1">
      <c r="A15" s="94"/>
      <c r="B15" s="95"/>
      <c r="C15" s="96" t="s">
        <v>38</v>
      </c>
      <c r="D15" s="97"/>
      <c r="E15" s="98"/>
      <c r="F15" s="98"/>
      <c r="G15" s="98"/>
      <c r="H15" s="99"/>
      <c r="I15" s="98"/>
      <c r="J15" s="98"/>
      <c r="K15" s="98"/>
      <c r="L15" s="98"/>
      <c r="M15" s="99"/>
    </row>
    <row r="16" spans="1:13" s="100" customFormat="1" ht="13.5" customHeight="1">
      <c r="A16" s="94"/>
      <c r="B16" s="95"/>
      <c r="C16" s="96" t="s">
        <v>39</v>
      </c>
      <c r="D16" s="97">
        <v>148000</v>
      </c>
      <c r="E16" s="98">
        <v>148000</v>
      </c>
      <c r="F16" s="98">
        <v>148000</v>
      </c>
      <c r="G16" s="98">
        <v>148000</v>
      </c>
      <c r="H16" s="99">
        <f>F16/E16</f>
        <v>1</v>
      </c>
      <c r="I16" s="98"/>
      <c r="J16" s="98"/>
      <c r="K16" s="98"/>
      <c r="L16" s="98"/>
      <c r="M16" s="99"/>
    </row>
    <row r="17" spans="1:13" s="100" customFormat="1" ht="13.5" customHeight="1">
      <c r="A17" s="101"/>
      <c r="B17" s="102"/>
      <c r="C17" s="103" t="s">
        <v>40</v>
      </c>
      <c r="D17" s="104">
        <v>12000</v>
      </c>
      <c r="E17" s="105">
        <v>12000</v>
      </c>
      <c r="F17" s="105">
        <v>12000</v>
      </c>
      <c r="G17" s="105">
        <v>12000</v>
      </c>
      <c r="H17" s="106">
        <f>F17/E17</f>
        <v>1</v>
      </c>
      <c r="I17" s="105"/>
      <c r="J17" s="105"/>
      <c r="K17" s="105"/>
      <c r="L17" s="105"/>
      <c r="M17" s="106"/>
    </row>
    <row r="18" spans="1:13" s="100" customFormat="1" ht="18" customHeight="1">
      <c r="A18" s="95">
        <v>700</v>
      </c>
      <c r="B18" s="95">
        <v>70001</v>
      </c>
      <c r="C18" s="96" t="s">
        <v>15</v>
      </c>
      <c r="D18" s="97">
        <v>70822000</v>
      </c>
      <c r="E18" s="98">
        <v>70917000</v>
      </c>
      <c r="F18" s="98">
        <v>68334352</v>
      </c>
      <c r="G18" s="98">
        <f>SUM(G20:G21)</f>
        <v>4445000</v>
      </c>
      <c r="H18" s="99">
        <f>F18/E18</f>
        <v>0.9635821030218424</v>
      </c>
      <c r="I18" s="98">
        <v>70748000</v>
      </c>
      <c r="J18" s="98">
        <v>70843000</v>
      </c>
      <c r="K18" s="98">
        <v>68528005</v>
      </c>
      <c r="L18" s="98">
        <v>3119992</v>
      </c>
      <c r="M18" s="99">
        <f>K18/J18</f>
        <v>0.9673221772087574</v>
      </c>
    </row>
    <row r="19" spans="1:13" s="100" customFormat="1" ht="11.25" customHeight="1">
      <c r="A19" s="94"/>
      <c r="B19" s="95"/>
      <c r="C19" s="96" t="s">
        <v>38</v>
      </c>
      <c r="D19" s="97"/>
      <c r="E19" s="98"/>
      <c r="F19" s="98"/>
      <c r="G19" s="98"/>
      <c r="H19" s="99"/>
      <c r="I19" s="98"/>
      <c r="J19" s="98"/>
      <c r="K19" s="98"/>
      <c r="L19" s="98"/>
      <c r="M19" s="99"/>
    </row>
    <row r="20" spans="1:13" s="100" customFormat="1" ht="13.5" customHeight="1">
      <c r="A20" s="94"/>
      <c r="B20" s="95"/>
      <c r="C20" s="96" t="s">
        <v>39</v>
      </c>
      <c r="D20" s="97">
        <v>4000000</v>
      </c>
      <c r="E20" s="98">
        <v>4000000</v>
      </c>
      <c r="F20" s="98">
        <v>4000000</v>
      </c>
      <c r="G20" s="98">
        <v>4000000</v>
      </c>
      <c r="H20" s="99">
        <f>F20/E20</f>
        <v>1</v>
      </c>
      <c r="I20" s="98"/>
      <c r="J20" s="98"/>
      <c r="K20" s="98"/>
      <c r="L20" s="98"/>
      <c r="M20" s="99"/>
    </row>
    <row r="21" spans="1:13" s="100" customFormat="1" ht="13.5" customHeight="1">
      <c r="A21" s="101"/>
      <c r="B21" s="102"/>
      <c r="C21" s="103" t="s">
        <v>40</v>
      </c>
      <c r="D21" s="104">
        <v>350000</v>
      </c>
      <c r="E21" s="105">
        <v>445000</v>
      </c>
      <c r="F21" s="105">
        <v>445000</v>
      </c>
      <c r="G21" s="105">
        <v>445000</v>
      </c>
      <c r="H21" s="106">
        <f>F21/E21</f>
        <v>1</v>
      </c>
      <c r="I21" s="105"/>
      <c r="J21" s="105"/>
      <c r="K21" s="105"/>
      <c r="L21" s="105"/>
      <c r="M21" s="106"/>
    </row>
    <row r="22" spans="1:13" s="100" customFormat="1" ht="18" customHeight="1">
      <c r="A22" s="95">
        <v>926</v>
      </c>
      <c r="B22" s="95">
        <v>92604</v>
      </c>
      <c r="C22" s="96" t="s">
        <v>16</v>
      </c>
      <c r="D22" s="107">
        <v>10839200</v>
      </c>
      <c r="E22" s="98">
        <v>12776798</v>
      </c>
      <c r="F22" s="98">
        <v>12675950</v>
      </c>
      <c r="G22" s="98">
        <f>SUM(G24:G25)</f>
        <v>7764247</v>
      </c>
      <c r="H22" s="99">
        <f>F22/E22</f>
        <v>0.9921069426001726</v>
      </c>
      <c r="I22" s="98">
        <v>10689200</v>
      </c>
      <c r="J22" s="98">
        <v>12162431</v>
      </c>
      <c r="K22" s="98">
        <v>12061584</v>
      </c>
      <c r="L22" s="98">
        <v>2185579</v>
      </c>
      <c r="M22" s="99">
        <f>K22/J22</f>
        <v>0.9917083188385611</v>
      </c>
    </row>
    <row r="23" spans="1:13" s="100" customFormat="1" ht="10.5" customHeight="1">
      <c r="A23" s="94"/>
      <c r="B23" s="95"/>
      <c r="C23" s="96" t="s">
        <v>38</v>
      </c>
      <c r="D23" s="108"/>
      <c r="E23" s="97"/>
      <c r="F23" s="98"/>
      <c r="G23" s="98"/>
      <c r="H23" s="99"/>
      <c r="I23" s="97"/>
      <c r="J23" s="98"/>
      <c r="K23" s="98"/>
      <c r="L23" s="98"/>
      <c r="M23" s="99"/>
    </row>
    <row r="24" spans="1:13" s="100" customFormat="1" ht="13.5" customHeight="1">
      <c r="A24" s="94"/>
      <c r="B24" s="95"/>
      <c r="C24" s="96" t="s">
        <v>39</v>
      </c>
      <c r="D24" s="108">
        <v>1250000</v>
      </c>
      <c r="E24" s="97">
        <v>1530000</v>
      </c>
      <c r="F24" s="98">
        <v>1530000</v>
      </c>
      <c r="G24" s="98">
        <v>1530000</v>
      </c>
      <c r="H24" s="99">
        <f aca="true" t="shared" si="1" ref="H24:H29">F24/E24</f>
        <v>1</v>
      </c>
      <c r="I24" s="97"/>
      <c r="J24" s="98"/>
      <c r="K24" s="98"/>
      <c r="L24" s="98"/>
      <c r="M24" s="99"/>
    </row>
    <row r="25" spans="1:13" s="100" customFormat="1" ht="13.5" customHeight="1">
      <c r="A25" s="101"/>
      <c r="B25" s="102"/>
      <c r="C25" s="103" t="s">
        <v>40</v>
      </c>
      <c r="D25" s="109">
        <v>5685000</v>
      </c>
      <c r="E25" s="104">
        <v>6335000</v>
      </c>
      <c r="F25" s="105">
        <v>6234247</v>
      </c>
      <c r="G25" s="105">
        <v>6234247</v>
      </c>
      <c r="H25" s="106">
        <f t="shared" si="1"/>
        <v>0.984095816890292</v>
      </c>
      <c r="I25" s="104"/>
      <c r="J25" s="105"/>
      <c r="K25" s="105"/>
      <c r="L25" s="105"/>
      <c r="M25" s="106"/>
    </row>
    <row r="26" spans="1:13" ht="21.75" customHeight="1">
      <c r="A26" s="60"/>
      <c r="B26" s="38"/>
      <c r="C26" s="12" t="s">
        <v>8</v>
      </c>
      <c r="D26" s="34">
        <f>D27+D35</f>
        <v>2659500</v>
      </c>
      <c r="E26" s="34">
        <f>E27+E35</f>
        <v>2789444</v>
      </c>
      <c r="F26" s="34">
        <f>F27+F35</f>
        <v>2417149</v>
      </c>
      <c r="G26" s="34">
        <f>G27+G35</f>
        <v>140200</v>
      </c>
      <c r="H26" s="21">
        <f t="shared" si="1"/>
        <v>0.8665343344408419</v>
      </c>
      <c r="I26" s="34">
        <f>I27+I35</f>
        <v>2659500</v>
      </c>
      <c r="J26" s="34">
        <f>J27+J35</f>
        <v>2789444</v>
      </c>
      <c r="K26" s="34">
        <f>K27+K35</f>
        <v>2428366</v>
      </c>
      <c r="L26" s="34">
        <f>L27+L35</f>
        <v>787071</v>
      </c>
      <c r="M26" s="21">
        <f t="shared" si="0"/>
        <v>0.8705555659120598</v>
      </c>
    </row>
    <row r="27" spans="1:13" ht="19.5" customHeight="1">
      <c r="A27" s="58">
        <v>801</v>
      </c>
      <c r="B27" s="38"/>
      <c r="C27" s="55" t="s">
        <v>18</v>
      </c>
      <c r="D27" s="56">
        <f>SUM(D28:D34)</f>
        <v>2577100</v>
      </c>
      <c r="E27" s="56">
        <f>SUM(E28:E34)</f>
        <v>2662882</v>
      </c>
      <c r="F27" s="56">
        <f>SUM(F28:F34)</f>
        <v>2291578</v>
      </c>
      <c r="G27" s="56">
        <f>SUM(G28:G34)</f>
        <v>107200</v>
      </c>
      <c r="H27" s="57">
        <f t="shared" si="1"/>
        <v>0.8605631041856154</v>
      </c>
      <c r="I27" s="56">
        <f>SUM(I28:I34)</f>
        <v>2577100</v>
      </c>
      <c r="J27" s="56">
        <f>SUM(J28:J34)</f>
        <v>2662882</v>
      </c>
      <c r="K27" s="56">
        <f>SUM(K28:K34)</f>
        <v>2302740</v>
      </c>
      <c r="L27" s="56">
        <f>SUM(L28:L34)</f>
        <v>769402</v>
      </c>
      <c r="M27" s="57">
        <f t="shared" si="0"/>
        <v>0.8647548032545189</v>
      </c>
    </row>
    <row r="28" spans="1:13" ht="25.5" customHeight="1">
      <c r="A28" s="59"/>
      <c r="B28" s="155" t="s">
        <v>27</v>
      </c>
      <c r="C28" s="4" t="s">
        <v>68</v>
      </c>
      <c r="D28" s="35">
        <v>234600</v>
      </c>
      <c r="E28" s="35">
        <v>234600</v>
      </c>
      <c r="F28" s="23">
        <v>129238</v>
      </c>
      <c r="G28" s="23">
        <v>16400</v>
      </c>
      <c r="H28" s="54">
        <f t="shared" si="1"/>
        <v>0.5508866155157716</v>
      </c>
      <c r="I28" s="23">
        <v>234600</v>
      </c>
      <c r="J28" s="23">
        <v>234600</v>
      </c>
      <c r="K28" s="23">
        <v>137681</v>
      </c>
      <c r="L28" s="23">
        <v>54696</v>
      </c>
      <c r="M28" s="54">
        <f>K28/J28</f>
        <v>0.5868755328218244</v>
      </c>
    </row>
    <row r="29" spans="1:13" ht="37.5" customHeight="1">
      <c r="A29" s="59"/>
      <c r="B29" s="156" t="s">
        <v>27</v>
      </c>
      <c r="C29" s="24" t="s">
        <v>52</v>
      </c>
      <c r="D29" s="18">
        <v>359100</v>
      </c>
      <c r="E29" s="18">
        <v>442782</v>
      </c>
      <c r="F29" s="18">
        <v>433093</v>
      </c>
      <c r="G29" s="18">
        <v>15400</v>
      </c>
      <c r="H29" s="54">
        <f t="shared" si="1"/>
        <v>0.9781179000049686</v>
      </c>
      <c r="I29" s="18">
        <v>359100</v>
      </c>
      <c r="J29" s="18">
        <v>442782</v>
      </c>
      <c r="K29" s="18">
        <v>433125</v>
      </c>
      <c r="L29" s="18">
        <v>105757</v>
      </c>
      <c r="M29" s="61">
        <f t="shared" si="0"/>
        <v>0.9781901703321273</v>
      </c>
    </row>
    <row r="30" spans="1:13" ht="25.5" customHeight="1">
      <c r="A30" s="59"/>
      <c r="B30" s="156" t="s">
        <v>27</v>
      </c>
      <c r="C30" s="24" t="s">
        <v>17</v>
      </c>
      <c r="D30" s="18">
        <v>260000</v>
      </c>
      <c r="E30" s="18">
        <v>260000</v>
      </c>
      <c r="F30" s="18">
        <v>244049</v>
      </c>
      <c r="G30" s="18">
        <v>23500</v>
      </c>
      <c r="H30" s="61">
        <f>F30/E30</f>
        <v>0.93865</v>
      </c>
      <c r="I30" s="18">
        <v>260000</v>
      </c>
      <c r="J30" s="18">
        <v>260000</v>
      </c>
      <c r="K30" s="18">
        <v>245107</v>
      </c>
      <c r="L30" s="18">
        <v>84112</v>
      </c>
      <c r="M30" s="61">
        <f t="shared" si="0"/>
        <v>0.9427192307692308</v>
      </c>
    </row>
    <row r="31" spans="1:13" ht="26.25" customHeight="1">
      <c r="A31" s="59"/>
      <c r="B31" s="156" t="s">
        <v>27</v>
      </c>
      <c r="C31" s="17" t="s">
        <v>25</v>
      </c>
      <c r="D31" s="18">
        <v>197000</v>
      </c>
      <c r="E31" s="18">
        <v>197000</v>
      </c>
      <c r="F31" s="18">
        <v>121475</v>
      </c>
      <c r="G31" s="18">
        <v>34400</v>
      </c>
      <c r="H31" s="61">
        <f>F31/E31</f>
        <v>0.6166243654822335</v>
      </c>
      <c r="I31" s="18">
        <v>197000</v>
      </c>
      <c r="J31" s="18">
        <v>197000</v>
      </c>
      <c r="K31" s="18">
        <v>124660</v>
      </c>
      <c r="L31" s="18">
        <v>31757</v>
      </c>
      <c r="M31" s="61">
        <f t="shared" si="0"/>
        <v>0.6327918781725889</v>
      </c>
    </row>
    <row r="32" spans="1:13" ht="25.5" customHeight="1">
      <c r="A32" s="59"/>
      <c r="B32" s="156" t="s">
        <v>27</v>
      </c>
      <c r="C32" s="17" t="s">
        <v>69</v>
      </c>
      <c r="D32" s="18">
        <v>95100</v>
      </c>
      <c r="E32" s="18">
        <v>95100</v>
      </c>
      <c r="F32" s="18">
        <v>73633</v>
      </c>
      <c r="G32" s="18">
        <v>12400</v>
      </c>
      <c r="H32" s="61">
        <f>F32/E32</f>
        <v>0.7742691903259726</v>
      </c>
      <c r="I32" s="18">
        <v>95100</v>
      </c>
      <c r="J32" s="18">
        <v>95100</v>
      </c>
      <c r="K32" s="18">
        <v>76452</v>
      </c>
      <c r="L32" s="18">
        <v>37099</v>
      </c>
      <c r="M32" s="61">
        <f t="shared" si="0"/>
        <v>0.8039116719242902</v>
      </c>
    </row>
    <row r="33" spans="1:13" ht="25.5" customHeight="1">
      <c r="A33" s="59"/>
      <c r="B33" s="155" t="s">
        <v>27</v>
      </c>
      <c r="C33" s="19" t="s">
        <v>70</v>
      </c>
      <c r="D33" s="23">
        <v>1396300</v>
      </c>
      <c r="E33" s="23">
        <v>1396300</v>
      </c>
      <c r="F33" s="23">
        <v>1253002</v>
      </c>
      <c r="G33" s="23">
        <v>2400</v>
      </c>
      <c r="H33" s="53">
        <f>F33/E33</f>
        <v>0.8973730573658956</v>
      </c>
      <c r="I33" s="23">
        <v>1396300</v>
      </c>
      <c r="J33" s="23">
        <v>1396300</v>
      </c>
      <c r="K33" s="23">
        <v>1250218</v>
      </c>
      <c r="L33" s="23">
        <v>449855</v>
      </c>
      <c r="M33" s="53">
        <f t="shared" si="0"/>
        <v>0.895379216500752</v>
      </c>
    </row>
    <row r="34" spans="1:13" ht="25.5" customHeight="1">
      <c r="A34" s="60"/>
      <c r="B34" s="170" t="s">
        <v>27</v>
      </c>
      <c r="C34" s="171" t="s">
        <v>75</v>
      </c>
      <c r="D34" s="11">
        <v>35000</v>
      </c>
      <c r="E34" s="11">
        <v>37100</v>
      </c>
      <c r="F34" s="11">
        <v>37088</v>
      </c>
      <c r="G34" s="11">
        <v>2700</v>
      </c>
      <c r="H34" s="172">
        <f>F34/E34</f>
        <v>0.9996765498652291</v>
      </c>
      <c r="I34" s="11">
        <v>35000</v>
      </c>
      <c r="J34" s="11">
        <v>37100</v>
      </c>
      <c r="K34" s="11">
        <v>35497</v>
      </c>
      <c r="L34" s="11">
        <v>6126</v>
      </c>
      <c r="M34" s="172">
        <f t="shared" si="0"/>
        <v>0.9567924528301887</v>
      </c>
    </row>
    <row r="35" spans="1:13" ht="18.75" customHeight="1">
      <c r="A35" s="58">
        <v>854</v>
      </c>
      <c r="B35" s="158"/>
      <c r="C35" s="159" t="s">
        <v>28</v>
      </c>
      <c r="D35" s="160">
        <f>D36</f>
        <v>82400</v>
      </c>
      <c r="E35" s="160">
        <f>E36</f>
        <v>126562</v>
      </c>
      <c r="F35" s="160">
        <f>F36</f>
        <v>125571</v>
      </c>
      <c r="G35" s="160">
        <f>G36</f>
        <v>33000</v>
      </c>
      <c r="H35" s="62">
        <f aca="true" t="shared" si="2" ref="H35:H48">F35/E35</f>
        <v>0.9921698456092666</v>
      </c>
      <c r="I35" s="160">
        <f>I36</f>
        <v>82400</v>
      </c>
      <c r="J35" s="160">
        <f>J36</f>
        <v>126562</v>
      </c>
      <c r="K35" s="160">
        <f>K36</f>
        <v>125626</v>
      </c>
      <c r="L35" s="160">
        <f>L36</f>
        <v>17669</v>
      </c>
      <c r="M35" s="161">
        <f t="shared" si="0"/>
        <v>0.9926044152273195</v>
      </c>
    </row>
    <row r="36" spans="1:13" ht="25.5" customHeight="1">
      <c r="A36" s="59"/>
      <c r="B36" s="157" t="s">
        <v>29</v>
      </c>
      <c r="C36" s="152" t="s">
        <v>71</v>
      </c>
      <c r="D36" s="11">
        <v>82400</v>
      </c>
      <c r="E36" s="11">
        <v>126562</v>
      </c>
      <c r="F36" s="11">
        <v>125571</v>
      </c>
      <c r="G36" s="11">
        <v>33000</v>
      </c>
      <c r="H36" s="52">
        <f t="shared" si="2"/>
        <v>0.9921698456092666</v>
      </c>
      <c r="I36" s="11">
        <v>82400</v>
      </c>
      <c r="J36" s="11">
        <v>126562</v>
      </c>
      <c r="K36" s="11">
        <v>125626</v>
      </c>
      <c r="L36" s="11">
        <v>17669</v>
      </c>
      <c r="M36" s="52">
        <f t="shared" si="0"/>
        <v>0.9926044152273195</v>
      </c>
    </row>
    <row r="37" spans="1:13" ht="18.75" customHeight="1">
      <c r="A37" s="60"/>
      <c r="B37" s="38"/>
      <c r="C37" s="13" t="s">
        <v>9</v>
      </c>
      <c r="D37" s="14">
        <f>D38+D40+D58+D50+D56</f>
        <v>14798900</v>
      </c>
      <c r="E37" s="14">
        <f>E38+E40+E58+E50+E56</f>
        <v>17695843</v>
      </c>
      <c r="F37" s="14">
        <f>F38+F40+F58+F50+F56</f>
        <v>16984476</v>
      </c>
      <c r="G37" s="14"/>
      <c r="H37" s="20">
        <f t="shared" si="2"/>
        <v>0.9598003327674188</v>
      </c>
      <c r="I37" s="14">
        <f>I38+I40+I58+I50+I56</f>
        <v>15039800</v>
      </c>
      <c r="J37" s="14">
        <f>J38+J40+J58+J50+J56</f>
        <v>18411562</v>
      </c>
      <c r="K37" s="14">
        <f>K38+K40+K58+K50+K56</f>
        <v>16750441</v>
      </c>
      <c r="L37" s="14"/>
      <c r="M37" s="20">
        <f t="shared" si="0"/>
        <v>0.9097783773044351</v>
      </c>
    </row>
    <row r="38" spans="1:13" s="83" customFormat="1" ht="18.75" customHeight="1">
      <c r="A38" s="110">
        <v>750</v>
      </c>
      <c r="B38" s="111"/>
      <c r="C38" s="112" t="s">
        <v>30</v>
      </c>
      <c r="D38" s="113">
        <f>D39</f>
        <v>3850000</v>
      </c>
      <c r="E38" s="113">
        <f>E39</f>
        <v>4216336</v>
      </c>
      <c r="F38" s="113">
        <f>F39</f>
        <v>3937947</v>
      </c>
      <c r="G38" s="113"/>
      <c r="H38" s="106">
        <f t="shared" si="2"/>
        <v>0.9339737155672603</v>
      </c>
      <c r="I38" s="113">
        <f>I39</f>
        <v>4090800</v>
      </c>
      <c r="J38" s="113">
        <f>J39</f>
        <v>4438753</v>
      </c>
      <c r="K38" s="113">
        <f>K39</f>
        <v>3803404</v>
      </c>
      <c r="L38" s="113"/>
      <c r="M38" s="114">
        <f t="shared" si="0"/>
        <v>0.8568631775636085</v>
      </c>
    </row>
    <row r="39" spans="1:13" s="83" customFormat="1" ht="19.5" customHeight="1">
      <c r="A39" s="92"/>
      <c r="B39" s="93">
        <v>75023</v>
      </c>
      <c r="C39" s="115" t="s">
        <v>31</v>
      </c>
      <c r="D39" s="116">
        <v>3850000</v>
      </c>
      <c r="E39" s="116">
        <v>4216336</v>
      </c>
      <c r="F39" s="116">
        <v>3937947</v>
      </c>
      <c r="G39" s="116"/>
      <c r="H39" s="106">
        <f t="shared" si="2"/>
        <v>0.9339737155672603</v>
      </c>
      <c r="I39" s="116">
        <v>4090800</v>
      </c>
      <c r="J39" s="116">
        <v>4438753</v>
      </c>
      <c r="K39" s="116">
        <v>3803404</v>
      </c>
      <c r="L39" s="116"/>
      <c r="M39" s="117">
        <f t="shared" si="0"/>
        <v>0.8568631775636085</v>
      </c>
    </row>
    <row r="40" spans="1:13" ht="19.5" customHeight="1">
      <c r="A40" s="58">
        <v>801</v>
      </c>
      <c r="B40" s="38"/>
      <c r="C40" s="15" t="s">
        <v>18</v>
      </c>
      <c r="D40" s="16">
        <f>SUM(D41:D49)</f>
        <v>5901200</v>
      </c>
      <c r="E40" s="16">
        <f>SUM(E41:E49)</f>
        <v>7609178</v>
      </c>
      <c r="F40" s="16">
        <f>SUM(F41:F49)</f>
        <v>7438802</v>
      </c>
      <c r="G40" s="16"/>
      <c r="H40" s="22">
        <f t="shared" si="2"/>
        <v>0.9776091451665344</v>
      </c>
      <c r="I40" s="16">
        <f>SUM(I41:I49)</f>
        <v>5901200</v>
      </c>
      <c r="J40" s="16">
        <f>SUM(J41:J49)</f>
        <v>7947358</v>
      </c>
      <c r="K40" s="16">
        <f>SUM(K41:K49)</f>
        <v>7358517</v>
      </c>
      <c r="L40" s="16"/>
      <c r="M40" s="22">
        <f t="shared" si="0"/>
        <v>0.9259073266864284</v>
      </c>
    </row>
    <row r="41" spans="1:13" s="100" customFormat="1" ht="18.75" customHeight="1">
      <c r="A41" s="94"/>
      <c r="B41" s="118">
        <v>80101</v>
      </c>
      <c r="C41" s="119" t="s">
        <v>10</v>
      </c>
      <c r="D41" s="120">
        <v>667400</v>
      </c>
      <c r="E41" s="120">
        <v>964776</v>
      </c>
      <c r="F41" s="120">
        <v>1068554</v>
      </c>
      <c r="G41" s="120"/>
      <c r="H41" s="121">
        <f t="shared" si="2"/>
        <v>1.1075669378176902</v>
      </c>
      <c r="I41" s="120">
        <v>667400</v>
      </c>
      <c r="J41" s="120">
        <v>1096181</v>
      </c>
      <c r="K41" s="120">
        <v>1064156</v>
      </c>
      <c r="L41" s="120"/>
      <c r="M41" s="121">
        <f t="shared" si="0"/>
        <v>0.9707849342398747</v>
      </c>
    </row>
    <row r="42" spans="1:13" s="100" customFormat="1" ht="18.75" customHeight="1">
      <c r="A42" s="94"/>
      <c r="B42" s="122">
        <v>80102</v>
      </c>
      <c r="C42" s="123" t="s">
        <v>53</v>
      </c>
      <c r="D42" s="124">
        <v>7800</v>
      </c>
      <c r="E42" s="124">
        <v>7800</v>
      </c>
      <c r="F42" s="124">
        <v>7800</v>
      </c>
      <c r="G42" s="124"/>
      <c r="H42" s="125">
        <f t="shared" si="2"/>
        <v>1</v>
      </c>
      <c r="I42" s="124">
        <v>7800</v>
      </c>
      <c r="J42" s="124">
        <v>7800</v>
      </c>
      <c r="K42" s="124">
        <v>1097</v>
      </c>
      <c r="L42" s="124"/>
      <c r="M42" s="126">
        <f>K42/J42</f>
        <v>0.14064102564102565</v>
      </c>
    </row>
    <row r="43" spans="1:13" s="100" customFormat="1" ht="18.75" customHeight="1">
      <c r="A43" s="94"/>
      <c r="B43" s="122">
        <v>80104</v>
      </c>
      <c r="C43" s="123" t="s">
        <v>37</v>
      </c>
      <c r="D43" s="124">
        <v>3402000</v>
      </c>
      <c r="E43" s="124">
        <v>3832426</v>
      </c>
      <c r="F43" s="124">
        <v>3757110</v>
      </c>
      <c r="G43" s="124"/>
      <c r="H43" s="125">
        <f t="shared" si="2"/>
        <v>0.980347696211225</v>
      </c>
      <c r="I43" s="124">
        <v>3402000</v>
      </c>
      <c r="J43" s="124">
        <v>3838379</v>
      </c>
      <c r="K43" s="124">
        <v>3683205</v>
      </c>
      <c r="L43" s="124"/>
      <c r="M43" s="126">
        <f t="shared" si="0"/>
        <v>0.9595730385144354</v>
      </c>
    </row>
    <row r="44" spans="1:13" s="100" customFormat="1" ht="18.75" customHeight="1">
      <c r="A44" s="94"/>
      <c r="B44" s="122">
        <v>80105</v>
      </c>
      <c r="C44" s="123" t="s">
        <v>61</v>
      </c>
      <c r="D44" s="124"/>
      <c r="E44" s="124">
        <v>9600</v>
      </c>
      <c r="F44" s="124">
        <v>9600</v>
      </c>
      <c r="G44" s="124"/>
      <c r="H44" s="125">
        <f t="shared" si="2"/>
        <v>1</v>
      </c>
      <c r="I44" s="124"/>
      <c r="J44" s="124">
        <v>9600</v>
      </c>
      <c r="K44" s="124">
        <v>9600</v>
      </c>
      <c r="L44" s="124"/>
      <c r="M44" s="126">
        <f t="shared" si="0"/>
        <v>1</v>
      </c>
    </row>
    <row r="45" spans="1:13" s="100" customFormat="1" ht="18.75" customHeight="1">
      <c r="A45" s="94"/>
      <c r="B45" s="122">
        <v>80110</v>
      </c>
      <c r="C45" s="123" t="s">
        <v>48</v>
      </c>
      <c r="D45" s="124">
        <v>394600</v>
      </c>
      <c r="E45" s="124">
        <v>718864</v>
      </c>
      <c r="F45" s="124">
        <v>657235</v>
      </c>
      <c r="G45" s="124"/>
      <c r="H45" s="125">
        <f>F45/E45</f>
        <v>0.9142689020454495</v>
      </c>
      <c r="I45" s="124">
        <v>394600</v>
      </c>
      <c r="J45" s="124">
        <v>781050</v>
      </c>
      <c r="K45" s="124">
        <v>687882</v>
      </c>
      <c r="L45" s="124"/>
      <c r="M45" s="126">
        <f t="shared" si="0"/>
        <v>0.8807144228922604</v>
      </c>
    </row>
    <row r="46" spans="1:13" s="100" customFormat="1" ht="18.75" customHeight="1">
      <c r="A46" s="94"/>
      <c r="B46" s="127">
        <v>80120</v>
      </c>
      <c r="C46" s="128" t="s">
        <v>11</v>
      </c>
      <c r="D46" s="129">
        <v>192500</v>
      </c>
      <c r="E46" s="129">
        <v>344870</v>
      </c>
      <c r="F46" s="129">
        <v>332875</v>
      </c>
      <c r="G46" s="129"/>
      <c r="H46" s="125">
        <f t="shared" si="2"/>
        <v>0.9652187780902949</v>
      </c>
      <c r="I46" s="129">
        <v>192500</v>
      </c>
      <c r="J46" s="129">
        <v>355545</v>
      </c>
      <c r="K46" s="129">
        <v>305799</v>
      </c>
      <c r="L46" s="129"/>
      <c r="M46" s="126">
        <f t="shared" si="0"/>
        <v>0.8600852212800068</v>
      </c>
    </row>
    <row r="47" spans="1:13" s="100" customFormat="1" ht="18.75" customHeight="1">
      <c r="A47" s="94"/>
      <c r="B47" s="127">
        <v>80130</v>
      </c>
      <c r="C47" s="128" t="s">
        <v>46</v>
      </c>
      <c r="D47" s="129">
        <v>671200</v>
      </c>
      <c r="E47" s="129">
        <v>1022242</v>
      </c>
      <c r="F47" s="129">
        <v>908200</v>
      </c>
      <c r="G47" s="129"/>
      <c r="H47" s="125">
        <f t="shared" si="2"/>
        <v>0.888439332369439</v>
      </c>
      <c r="I47" s="129">
        <v>671200</v>
      </c>
      <c r="J47" s="129">
        <v>1095295</v>
      </c>
      <c r="K47" s="129">
        <v>878554</v>
      </c>
      <c r="L47" s="129"/>
      <c r="M47" s="125">
        <f t="shared" si="0"/>
        <v>0.8021163248257319</v>
      </c>
    </row>
    <row r="48" spans="1:13" s="100" customFormat="1" ht="18.75" customHeight="1">
      <c r="A48" s="94"/>
      <c r="B48" s="127">
        <v>80132</v>
      </c>
      <c r="C48" s="128" t="s">
        <v>23</v>
      </c>
      <c r="D48" s="129">
        <v>18400</v>
      </c>
      <c r="E48" s="129">
        <v>23500</v>
      </c>
      <c r="F48" s="129">
        <v>21547</v>
      </c>
      <c r="G48" s="129"/>
      <c r="H48" s="125">
        <f t="shared" si="2"/>
        <v>0.9168936170212766</v>
      </c>
      <c r="I48" s="129">
        <v>18400</v>
      </c>
      <c r="J48" s="129">
        <v>24550</v>
      </c>
      <c r="K48" s="129">
        <v>21932</v>
      </c>
      <c r="L48" s="129"/>
      <c r="M48" s="125">
        <f t="shared" si="0"/>
        <v>0.8933604887983707</v>
      </c>
    </row>
    <row r="49" spans="1:13" s="100" customFormat="1" ht="38.25" customHeight="1">
      <c r="A49" s="101"/>
      <c r="B49" s="102">
        <v>80140</v>
      </c>
      <c r="C49" s="130" t="s">
        <v>45</v>
      </c>
      <c r="D49" s="105">
        <v>547300</v>
      </c>
      <c r="E49" s="105">
        <v>685100</v>
      </c>
      <c r="F49" s="105">
        <v>675881</v>
      </c>
      <c r="G49" s="105"/>
      <c r="H49" s="106">
        <f>F49/E49</f>
        <v>0.9865435702817107</v>
      </c>
      <c r="I49" s="105">
        <v>547300</v>
      </c>
      <c r="J49" s="105">
        <v>738958</v>
      </c>
      <c r="K49" s="105">
        <v>706292</v>
      </c>
      <c r="L49" s="105"/>
      <c r="M49" s="106">
        <f>K49/J49</f>
        <v>0.9557945106487784</v>
      </c>
    </row>
    <row r="50" spans="1:13" s="83" customFormat="1" ht="19.5" customHeight="1">
      <c r="A50" s="151">
        <v>852</v>
      </c>
      <c r="B50" s="131"/>
      <c r="C50" s="132" t="s">
        <v>54</v>
      </c>
      <c r="D50" s="133">
        <f>SUM(D51:D55)</f>
        <v>213700</v>
      </c>
      <c r="E50" s="133">
        <f>SUM(E51:E55)</f>
        <v>434621</v>
      </c>
      <c r="F50" s="133">
        <f>SUM(F51:F55)</f>
        <v>444827</v>
      </c>
      <c r="G50" s="133"/>
      <c r="H50" s="114">
        <f aca="true" t="shared" si="3" ref="H50:H66">F50/E50</f>
        <v>1.023482528455827</v>
      </c>
      <c r="I50" s="133">
        <f>SUM(I51:I55)</f>
        <v>213700</v>
      </c>
      <c r="J50" s="133">
        <f>SUM(J51:J55)</f>
        <v>560089</v>
      </c>
      <c r="K50" s="133">
        <f>SUM(K51:K55)</f>
        <v>425384</v>
      </c>
      <c r="L50" s="113"/>
      <c r="M50" s="114">
        <f t="shared" si="0"/>
        <v>0.7594935804845301</v>
      </c>
    </row>
    <row r="51" spans="1:13" s="83" customFormat="1" ht="18.75" customHeight="1">
      <c r="A51" s="79"/>
      <c r="B51" s="80">
        <v>85201</v>
      </c>
      <c r="C51" s="81" t="s">
        <v>32</v>
      </c>
      <c r="D51" s="82"/>
      <c r="E51" s="82">
        <v>116001</v>
      </c>
      <c r="F51" s="82">
        <v>117197</v>
      </c>
      <c r="G51" s="82"/>
      <c r="H51" s="91">
        <f t="shared" si="3"/>
        <v>1.0103102559460695</v>
      </c>
      <c r="I51" s="82"/>
      <c r="J51" s="82">
        <v>236129</v>
      </c>
      <c r="K51" s="82">
        <v>128851</v>
      </c>
      <c r="L51" s="86"/>
      <c r="M51" s="91">
        <f t="shared" si="0"/>
        <v>0.545680539027396</v>
      </c>
    </row>
    <row r="52" spans="1:13" s="83" customFormat="1" ht="18.75" customHeight="1">
      <c r="A52" s="79"/>
      <c r="B52" s="88">
        <v>85202</v>
      </c>
      <c r="C52" s="89" t="s">
        <v>14</v>
      </c>
      <c r="D52" s="90">
        <v>47700</v>
      </c>
      <c r="E52" s="90">
        <v>107305</v>
      </c>
      <c r="F52" s="90">
        <v>115811</v>
      </c>
      <c r="G52" s="90"/>
      <c r="H52" s="91">
        <f t="shared" si="3"/>
        <v>1.0792693723498439</v>
      </c>
      <c r="I52" s="90">
        <v>47700</v>
      </c>
      <c r="J52" s="90">
        <v>106794</v>
      </c>
      <c r="K52" s="90">
        <v>90059</v>
      </c>
      <c r="L52" s="90"/>
      <c r="M52" s="91">
        <f t="shared" si="0"/>
        <v>0.8432964398748993</v>
      </c>
    </row>
    <row r="53" spans="1:13" s="83" customFormat="1" ht="18.75" customHeight="1">
      <c r="A53" s="79"/>
      <c r="B53" s="84">
        <v>85203</v>
      </c>
      <c r="C53" s="85" t="s">
        <v>41</v>
      </c>
      <c r="D53" s="86">
        <v>166000</v>
      </c>
      <c r="E53" s="86">
        <v>208200</v>
      </c>
      <c r="F53" s="86">
        <v>208706</v>
      </c>
      <c r="G53" s="86"/>
      <c r="H53" s="87">
        <f t="shared" si="3"/>
        <v>1.0024303554274736</v>
      </c>
      <c r="I53" s="86">
        <v>166000</v>
      </c>
      <c r="J53" s="86">
        <v>210233</v>
      </c>
      <c r="K53" s="86">
        <v>203453</v>
      </c>
      <c r="L53" s="86"/>
      <c r="M53" s="87">
        <f>K53/J53</f>
        <v>0.9677500677819372</v>
      </c>
    </row>
    <row r="54" spans="1:13" s="83" customFormat="1" ht="18.75" customHeight="1">
      <c r="A54" s="79"/>
      <c r="B54" s="84">
        <v>85219</v>
      </c>
      <c r="C54" s="85" t="s">
        <v>67</v>
      </c>
      <c r="D54" s="86"/>
      <c r="E54" s="86">
        <v>2785</v>
      </c>
      <c r="F54" s="86">
        <v>2785</v>
      </c>
      <c r="G54" s="86"/>
      <c r="H54" s="176">
        <f>F54/E54</f>
        <v>1</v>
      </c>
      <c r="I54" s="86"/>
      <c r="J54" s="86">
        <v>2785</v>
      </c>
      <c r="K54" s="86">
        <v>2785</v>
      </c>
      <c r="L54" s="177"/>
      <c r="M54" s="176">
        <f>K54/J54</f>
        <v>1</v>
      </c>
    </row>
    <row r="55" spans="1:13" s="83" customFormat="1" ht="18.75" customHeight="1">
      <c r="A55" s="79"/>
      <c r="B55" s="84">
        <v>85226</v>
      </c>
      <c r="C55" s="85" t="s">
        <v>36</v>
      </c>
      <c r="D55" s="86"/>
      <c r="E55" s="86">
        <v>330</v>
      </c>
      <c r="F55" s="86">
        <v>328</v>
      </c>
      <c r="G55" s="86"/>
      <c r="H55" s="137">
        <f t="shared" si="3"/>
        <v>0.9939393939393939</v>
      </c>
      <c r="I55" s="86"/>
      <c r="J55" s="86">
        <v>4148</v>
      </c>
      <c r="K55" s="86">
        <v>236</v>
      </c>
      <c r="L55" s="136"/>
      <c r="M55" s="137">
        <f>K55/J55</f>
        <v>0.05689488910318226</v>
      </c>
    </row>
    <row r="56" spans="1:13" s="83" customFormat="1" ht="26.25" customHeight="1">
      <c r="A56" s="151">
        <v>853</v>
      </c>
      <c r="B56" s="131"/>
      <c r="C56" s="132" t="s">
        <v>55</v>
      </c>
      <c r="D56" s="133">
        <f>D57</f>
        <v>285000</v>
      </c>
      <c r="E56" s="133">
        <f>E57</f>
        <v>285000</v>
      </c>
      <c r="F56" s="133">
        <f>F57</f>
        <v>283874</v>
      </c>
      <c r="G56" s="133"/>
      <c r="H56" s="114">
        <f>F56/E56</f>
        <v>0.9960491228070175</v>
      </c>
      <c r="I56" s="133">
        <f>I57</f>
        <v>285000</v>
      </c>
      <c r="J56" s="133">
        <f>J57</f>
        <v>285000</v>
      </c>
      <c r="K56" s="133">
        <f>K57</f>
        <v>285234</v>
      </c>
      <c r="L56" s="113"/>
      <c r="M56" s="114">
        <f>K56/J56</f>
        <v>1.000821052631579</v>
      </c>
    </row>
    <row r="57" spans="1:13" s="83" customFormat="1" ht="19.5" customHeight="1">
      <c r="A57" s="79"/>
      <c r="B57" s="88">
        <v>85305</v>
      </c>
      <c r="C57" s="89" t="s">
        <v>13</v>
      </c>
      <c r="D57" s="90">
        <v>285000</v>
      </c>
      <c r="E57" s="90">
        <v>285000</v>
      </c>
      <c r="F57" s="90">
        <v>283874</v>
      </c>
      <c r="G57" s="90"/>
      <c r="H57" s="91">
        <f t="shared" si="3"/>
        <v>0.9960491228070175</v>
      </c>
      <c r="I57" s="90">
        <v>285000</v>
      </c>
      <c r="J57" s="90">
        <v>285000</v>
      </c>
      <c r="K57" s="90">
        <v>285234</v>
      </c>
      <c r="L57" s="90"/>
      <c r="M57" s="91">
        <f>K57/J57</f>
        <v>1.000821052631579</v>
      </c>
    </row>
    <row r="58" spans="1:13" s="83" customFormat="1" ht="19.5" customHeight="1">
      <c r="A58" s="151">
        <v>854</v>
      </c>
      <c r="B58" s="131"/>
      <c r="C58" s="132" t="s">
        <v>28</v>
      </c>
      <c r="D58" s="133">
        <f>SUM(D59:D64)</f>
        <v>4549000</v>
      </c>
      <c r="E58" s="133">
        <f>SUM(E59:E64)</f>
        <v>5150708</v>
      </c>
      <c r="F58" s="133">
        <f>SUM(F59:F64)</f>
        <v>4879026</v>
      </c>
      <c r="G58" s="133"/>
      <c r="H58" s="138">
        <f>F58/E58</f>
        <v>0.9472534649605452</v>
      </c>
      <c r="I58" s="133">
        <f>SUM(I59:I64)</f>
        <v>4549100</v>
      </c>
      <c r="J58" s="133">
        <f>SUM(J59:J64)</f>
        <v>5180362</v>
      </c>
      <c r="K58" s="133">
        <f>SUM(K59:K64)</f>
        <v>4877902</v>
      </c>
      <c r="L58" s="133"/>
      <c r="M58" s="138">
        <f t="shared" si="0"/>
        <v>0.9416141188588751</v>
      </c>
    </row>
    <row r="59" spans="1:13" s="83" customFormat="1" ht="18.75" customHeight="1">
      <c r="A59" s="79"/>
      <c r="B59" s="84">
        <v>85403</v>
      </c>
      <c r="C59" s="123" t="s">
        <v>33</v>
      </c>
      <c r="D59" s="86">
        <v>93200</v>
      </c>
      <c r="E59" s="86">
        <v>366031</v>
      </c>
      <c r="F59" s="86">
        <v>364624</v>
      </c>
      <c r="G59" s="86"/>
      <c r="H59" s="87">
        <f t="shared" si="3"/>
        <v>0.9961560632842573</v>
      </c>
      <c r="I59" s="86">
        <v>93200</v>
      </c>
      <c r="J59" s="86">
        <v>388018</v>
      </c>
      <c r="K59" s="86">
        <v>380307</v>
      </c>
      <c r="L59" s="86"/>
      <c r="M59" s="87">
        <f aca="true" t="shared" si="4" ref="M59:M64">K59/J59</f>
        <v>0.980127210593323</v>
      </c>
    </row>
    <row r="60" spans="1:13" s="83" customFormat="1" ht="27" customHeight="1">
      <c r="A60" s="79"/>
      <c r="B60" s="88">
        <v>85406</v>
      </c>
      <c r="C60" s="128" t="s">
        <v>51</v>
      </c>
      <c r="D60" s="90"/>
      <c r="E60" s="90">
        <v>1430</v>
      </c>
      <c r="F60" s="90">
        <v>1414</v>
      </c>
      <c r="G60" s="90"/>
      <c r="H60" s="91">
        <f t="shared" si="3"/>
        <v>0.9888111888111888</v>
      </c>
      <c r="I60" s="90"/>
      <c r="J60" s="90">
        <v>1431</v>
      </c>
      <c r="K60" s="90">
        <v>1415</v>
      </c>
      <c r="L60" s="90"/>
      <c r="M60" s="91">
        <f t="shared" si="4"/>
        <v>0.9888190076869322</v>
      </c>
    </row>
    <row r="61" spans="1:13" s="83" customFormat="1" ht="19.5" customHeight="1">
      <c r="A61" s="79"/>
      <c r="B61" s="88">
        <v>85407</v>
      </c>
      <c r="C61" s="89" t="s">
        <v>12</v>
      </c>
      <c r="D61" s="90">
        <v>15900</v>
      </c>
      <c r="E61" s="90">
        <v>23080</v>
      </c>
      <c r="F61" s="90">
        <v>21639</v>
      </c>
      <c r="G61" s="90"/>
      <c r="H61" s="91">
        <f t="shared" si="3"/>
        <v>0.9375649913344888</v>
      </c>
      <c r="I61" s="90">
        <v>15900</v>
      </c>
      <c r="J61" s="90">
        <v>26940</v>
      </c>
      <c r="K61" s="90">
        <v>24814</v>
      </c>
      <c r="L61" s="90"/>
      <c r="M61" s="91">
        <f t="shared" si="4"/>
        <v>0.9210838901262064</v>
      </c>
    </row>
    <row r="62" spans="1:13" s="83" customFormat="1" ht="19.5" customHeight="1">
      <c r="A62" s="79"/>
      <c r="B62" s="162">
        <v>85410</v>
      </c>
      <c r="C62" s="163" t="s">
        <v>56</v>
      </c>
      <c r="D62" s="164">
        <v>64800</v>
      </c>
      <c r="E62" s="164">
        <v>87779</v>
      </c>
      <c r="F62" s="164">
        <v>84781</v>
      </c>
      <c r="G62" s="164"/>
      <c r="H62" s="91">
        <f t="shared" si="3"/>
        <v>0.9658460451816494</v>
      </c>
      <c r="I62" s="164">
        <v>64800</v>
      </c>
      <c r="J62" s="164">
        <v>87779</v>
      </c>
      <c r="K62" s="164">
        <v>84257</v>
      </c>
      <c r="L62" s="164"/>
      <c r="M62" s="91">
        <f t="shared" si="4"/>
        <v>0.9598765080486221</v>
      </c>
    </row>
    <row r="63" spans="1:13" s="83" customFormat="1" ht="19.5" customHeight="1">
      <c r="A63" s="79"/>
      <c r="B63" s="162">
        <v>85421</v>
      </c>
      <c r="C63" s="163" t="s">
        <v>57</v>
      </c>
      <c r="D63" s="164">
        <v>6500</v>
      </c>
      <c r="E63" s="164">
        <v>6500</v>
      </c>
      <c r="F63" s="164">
        <v>2792</v>
      </c>
      <c r="G63" s="164"/>
      <c r="H63" s="91">
        <f t="shared" si="3"/>
        <v>0.42953846153846154</v>
      </c>
      <c r="I63" s="164">
        <v>6600</v>
      </c>
      <c r="J63" s="164">
        <v>7185</v>
      </c>
      <c r="K63" s="164">
        <v>3017</v>
      </c>
      <c r="L63" s="164"/>
      <c r="M63" s="91">
        <f t="shared" si="4"/>
        <v>0.4199025748086291</v>
      </c>
    </row>
    <row r="64" spans="1:13" s="83" customFormat="1" ht="19.5" customHeight="1">
      <c r="A64" s="134"/>
      <c r="B64" s="135">
        <v>85495</v>
      </c>
      <c r="C64" s="139" t="s">
        <v>47</v>
      </c>
      <c r="D64" s="136">
        <v>4368600</v>
      </c>
      <c r="E64" s="136">
        <v>4665888</v>
      </c>
      <c r="F64" s="136">
        <v>4403776</v>
      </c>
      <c r="G64" s="136"/>
      <c r="H64" s="137">
        <f>F64/E64</f>
        <v>0.9438237694518171</v>
      </c>
      <c r="I64" s="136">
        <v>4368600</v>
      </c>
      <c r="J64" s="136">
        <v>4669009</v>
      </c>
      <c r="K64" s="136">
        <v>4384092</v>
      </c>
      <c r="L64" s="136"/>
      <c r="M64" s="137">
        <f t="shared" si="4"/>
        <v>0.9389769863369293</v>
      </c>
    </row>
    <row r="65" spans="1:13" s="83" customFormat="1" ht="16.5" customHeight="1" thickBot="1">
      <c r="A65" s="79"/>
      <c r="B65" s="140"/>
      <c r="C65" s="165" t="s">
        <v>24</v>
      </c>
      <c r="D65" s="141">
        <f>D66</f>
        <v>530000</v>
      </c>
      <c r="E65" s="141">
        <f>E66</f>
        <v>550165</v>
      </c>
      <c r="F65" s="141">
        <f>F66</f>
        <v>486245</v>
      </c>
      <c r="G65" s="141"/>
      <c r="H65" s="142">
        <f t="shared" si="3"/>
        <v>0.8838166731798642</v>
      </c>
      <c r="I65" s="141">
        <f>I66</f>
        <v>530000</v>
      </c>
      <c r="J65" s="141">
        <f>J66</f>
        <v>550165</v>
      </c>
      <c r="K65" s="141">
        <f>K66</f>
        <v>503908</v>
      </c>
      <c r="L65" s="141"/>
      <c r="M65" s="142">
        <f t="shared" si="0"/>
        <v>0.9159215871602155</v>
      </c>
    </row>
    <row r="66" spans="1:13" s="173" customFormat="1" ht="16.5" customHeight="1" thickTop="1">
      <c r="A66" s="174"/>
      <c r="B66" s="175"/>
      <c r="C66" s="143" t="s">
        <v>9</v>
      </c>
      <c r="D66" s="144">
        <f>D67+D69</f>
        <v>530000</v>
      </c>
      <c r="E66" s="144">
        <f>E67+E69</f>
        <v>550165</v>
      </c>
      <c r="F66" s="144">
        <f>F67+F69</f>
        <v>486245</v>
      </c>
      <c r="G66" s="144"/>
      <c r="H66" s="145">
        <f t="shared" si="3"/>
        <v>0.8838166731798642</v>
      </c>
      <c r="I66" s="144">
        <f>I67+I69</f>
        <v>530000</v>
      </c>
      <c r="J66" s="144">
        <f>J67+J69</f>
        <v>550165</v>
      </c>
      <c r="K66" s="144">
        <f>K67+K69</f>
        <v>503908</v>
      </c>
      <c r="L66" s="144"/>
      <c r="M66" s="145">
        <f t="shared" si="0"/>
        <v>0.9159215871602155</v>
      </c>
    </row>
    <row r="67" spans="1:13" s="83" customFormat="1" ht="24" customHeight="1">
      <c r="A67" s="134"/>
      <c r="B67" s="146"/>
      <c r="C67" s="143" t="s">
        <v>58</v>
      </c>
      <c r="D67" s="144"/>
      <c r="E67" s="144">
        <f>E68</f>
        <v>80</v>
      </c>
      <c r="F67" s="144">
        <f>F68</f>
        <v>318</v>
      </c>
      <c r="G67" s="144"/>
      <c r="H67" s="145">
        <f>F67/E67</f>
        <v>3.975</v>
      </c>
      <c r="I67" s="144"/>
      <c r="J67" s="144">
        <f>J68</f>
        <v>80</v>
      </c>
      <c r="K67" s="144"/>
      <c r="L67" s="144"/>
      <c r="M67" s="145"/>
    </row>
    <row r="68" spans="1:13" s="83" customFormat="1" ht="21" customHeight="1">
      <c r="A68" s="147" t="s">
        <v>60</v>
      </c>
      <c r="B68" s="147" t="s">
        <v>59</v>
      </c>
      <c r="C68" s="103" t="s">
        <v>41</v>
      </c>
      <c r="D68" s="116"/>
      <c r="E68" s="116">
        <v>80</v>
      </c>
      <c r="F68" s="116">
        <v>318</v>
      </c>
      <c r="G68" s="116"/>
      <c r="H68" s="117">
        <f>F68/E68</f>
        <v>3.975</v>
      </c>
      <c r="I68" s="116"/>
      <c r="J68" s="116">
        <v>80</v>
      </c>
      <c r="K68" s="116"/>
      <c r="L68" s="116"/>
      <c r="M68" s="117"/>
    </row>
    <row r="69" spans="1:13" s="83" customFormat="1" ht="28.5" customHeight="1">
      <c r="A69" s="134"/>
      <c r="B69" s="146"/>
      <c r="C69" s="143" t="s">
        <v>64</v>
      </c>
      <c r="D69" s="144">
        <f>D70</f>
        <v>530000</v>
      </c>
      <c r="E69" s="144">
        <f>E70</f>
        <v>550085</v>
      </c>
      <c r="F69" s="144">
        <f>F70</f>
        <v>485927</v>
      </c>
      <c r="G69" s="144"/>
      <c r="H69" s="145">
        <f>F69/E69</f>
        <v>0.883367115991165</v>
      </c>
      <c r="I69" s="144">
        <f>I70</f>
        <v>530000</v>
      </c>
      <c r="J69" s="144">
        <f>J70</f>
        <v>550085</v>
      </c>
      <c r="K69" s="144">
        <f>K70</f>
        <v>503908</v>
      </c>
      <c r="L69" s="144"/>
      <c r="M69" s="145">
        <f>K69/J69</f>
        <v>0.9160547915322177</v>
      </c>
    </row>
    <row r="70" spans="1:13" s="83" customFormat="1" ht="27" customHeight="1">
      <c r="A70" s="147" t="s">
        <v>34</v>
      </c>
      <c r="B70" s="147" t="s">
        <v>35</v>
      </c>
      <c r="C70" s="103" t="s">
        <v>19</v>
      </c>
      <c r="D70" s="116">
        <v>530000</v>
      </c>
      <c r="E70" s="116">
        <v>550085</v>
      </c>
      <c r="F70" s="116">
        <v>485927</v>
      </c>
      <c r="G70" s="116"/>
      <c r="H70" s="117">
        <f>F70/E70</f>
        <v>0.883367115991165</v>
      </c>
      <c r="I70" s="116">
        <v>530000</v>
      </c>
      <c r="J70" s="116">
        <v>550085</v>
      </c>
      <c r="K70" s="116">
        <v>503908</v>
      </c>
      <c r="L70" s="116"/>
      <c r="M70" s="117">
        <f>K70/J70</f>
        <v>0.9160547915322177</v>
      </c>
    </row>
    <row r="74" spans="3:10" ht="12.75">
      <c r="C74" s="180" t="s">
        <v>78</v>
      </c>
      <c r="D74" s="181"/>
      <c r="E74" s="3"/>
      <c r="F74" s="3"/>
      <c r="J74" s="182" t="s">
        <v>79</v>
      </c>
    </row>
    <row r="75" spans="3:10" ht="12.75">
      <c r="C75" s="181"/>
      <c r="D75" s="181"/>
      <c r="E75" s="3"/>
      <c r="F75" s="3"/>
      <c r="J75" s="182" t="s">
        <v>80</v>
      </c>
    </row>
    <row r="76" spans="3:10" ht="12.75">
      <c r="C76" s="180" t="s">
        <v>81</v>
      </c>
      <c r="D76" s="181"/>
      <c r="E76" s="3"/>
      <c r="F76" s="3"/>
      <c r="J76" s="182" t="s">
        <v>82</v>
      </c>
    </row>
  </sheetData>
  <mergeCells count="2">
    <mergeCell ref="F8:G8"/>
    <mergeCell ref="K8:L8"/>
  </mergeCells>
  <printOptions horizontalCentered="1"/>
  <pageMargins left="0.5905511811023623" right="0.5905511811023623" top="0.5905511811023623" bottom="0.5905511811023623" header="0.5118110236220472" footer="0.5118110236220472"/>
  <pageSetup firstPageNumber="61" useFirstPageNumber="1"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2005-03-10T09:31:03Z</cp:lastPrinted>
  <dcterms:created xsi:type="dcterms:W3CDTF">1999-07-21T05:51:07Z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