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55" windowHeight="3120" tabRatio="369" activeTab="0"/>
  </bookViews>
  <sheets>
    <sheet name="zlecone" sheetId="1" r:id="rId1"/>
  </sheets>
  <definedNames>
    <definedName name="_xlnm.Print_Titles" localSheetId="0">'zlecone'!$8:$8</definedName>
  </definedNames>
  <calcPr fullCalcOnLoad="1"/>
</workbook>
</file>

<file path=xl/sharedStrings.xml><?xml version="1.0" encoding="utf-8"?>
<sst xmlns="http://schemas.openxmlformats.org/spreadsheetml/2006/main" count="213" uniqueCount="139">
  <si>
    <t>Administracja publiczna</t>
  </si>
  <si>
    <t>Urzędy wojewódzkie</t>
  </si>
  <si>
    <t>Bezpieczeństwo publiczne i ochrona przeciwpożarowa</t>
  </si>
  <si>
    <t xml:space="preserve">Ośrodki wsparcia </t>
  </si>
  <si>
    <t>Zasiłki rodzinne, pielęgnacyjne i wychowawcze</t>
  </si>
  <si>
    <t>dotacja celowa z budżetu państwa na utrzymanie Miejskiego Ośrodka Pomocy Rodzinie</t>
  </si>
  <si>
    <t xml:space="preserve">Usługi opiekuńcze i specjalistyczne usługi opiekuńcze </t>
  </si>
  <si>
    <t>Gospodarka komunalna i ochrona środowiska</t>
  </si>
  <si>
    <t>Oświetlenie ulic, placów i dróg</t>
  </si>
  <si>
    <t xml:space="preserve">Gospodarka mieszkaniowa </t>
  </si>
  <si>
    <t>Gospodarka gruntami i nieruchomościami</t>
  </si>
  <si>
    <t>Działalność usługowa</t>
  </si>
  <si>
    <t>Prace geodezyjne i kartograficzne (nieinwestycyjne)</t>
  </si>
  <si>
    <t xml:space="preserve">dotacja celowa z budżetu państwa na modernizację ewidencji gruntów </t>
  </si>
  <si>
    <t>Nadzór budowlany</t>
  </si>
  <si>
    <t>dotacja celowa z budżetu państwa na utrzymanie Powiatowego Inspektoratu Nadzoru Budowlanego</t>
  </si>
  <si>
    <t>Komisje poborowe</t>
  </si>
  <si>
    <t>dotacja celowa z budżetu państwa na przeprowadzenie poboru do wojska</t>
  </si>
  <si>
    <t>Komendy powiatowe Państwowej Straży Pożarnej</t>
  </si>
  <si>
    <t>dotacja celowa z budżetu państwa na utrzymanie Komendy Miejskiej Państwowej Straży Pożarnej</t>
  </si>
  <si>
    <t>Ochrona zdrowia</t>
  </si>
  <si>
    <t>Ośrodki wsparcia</t>
  </si>
  <si>
    <t>dotacja celowa z budżetu państwa na zasiłki dla pracowników Straży Pożarnej</t>
  </si>
  <si>
    <t>w złotych</t>
  </si>
  <si>
    <t>Zadania zlecone ogółem</t>
  </si>
  <si>
    <t>z tego:</t>
  </si>
  <si>
    <t>Zadania ustawowo zlecone gminie</t>
  </si>
  <si>
    <t>Dział</t>
  </si>
  <si>
    <t>wynagrodzenia osobowe</t>
  </si>
  <si>
    <t>wydatki rzeczowe</t>
  </si>
  <si>
    <t>pochodne od wynagrodzeń</t>
  </si>
  <si>
    <t>świadczenia społeczne</t>
  </si>
  <si>
    <t xml:space="preserve">usługi opiekuńcze </t>
  </si>
  <si>
    <t>gospodarka nieruchomościami</t>
  </si>
  <si>
    <t>modernizacja ewidencji gruntów w obrębach przyłączonych do miasta Lublina</t>
  </si>
  <si>
    <t>świadczenia społeczne dla pracowników Straży Pożarnej</t>
  </si>
  <si>
    <t>opłaty podopiecznych za świadczone usługi</t>
  </si>
  <si>
    <t>opłaty za zarząd i wieczyste użytkowanie nieruchomości Skarbu Państwa</t>
  </si>
  <si>
    <t>Ośrodki pomocy społecznej</t>
  </si>
  <si>
    <t>dotacja celowa z budżetu państwa na prowadzenie środowiskowych domów samopomocy</t>
  </si>
  <si>
    <t>Pomoc dla uchodźców</t>
  </si>
  <si>
    <t>dotacja celowa z budżetu państwa na pomoc dla cudzoziemców posiadających status uchodźców</t>
  </si>
  <si>
    <t>wpływy z czynności kontrolno-rozpoznawczych</t>
  </si>
  <si>
    <t>Zasiłki i pomoc w naturze oraz składki na ubezpieczenia społeczne</t>
  </si>
  <si>
    <t xml:space="preserve">Dotacje celowe otrzymane z budżetu państwa na realizację zadań bieżących z zakresu administracji rządowej oraz innych zadań zleconych gminie ustawami </t>
  </si>
  <si>
    <t>Dochody budżetu państwa związane z realizacją zadań zlecanych jednostkom samorządu terytorialnego</t>
  </si>
  <si>
    <t>Obrona cywilna</t>
  </si>
  <si>
    <t xml:space="preserve">opłaty za pobyt </t>
  </si>
  <si>
    <t>gmina</t>
  </si>
  <si>
    <t>Rozdz.
§</t>
  </si>
  <si>
    <t>wydatki z zakresu obrony cywilnej</t>
  </si>
  <si>
    <t xml:space="preserve">dotacja celowa z budżetu państwa na składki na ubezpieczenie zdrowotne opłacane za osoby pobierające świadczenia z pomocy społecznej </t>
  </si>
  <si>
    <t>Pomoc dla repatriantów</t>
  </si>
  <si>
    <t>dotacja celowa z budżetu państwa na pomoc repatriantom</t>
  </si>
  <si>
    <t>Oświata i wychowanie</t>
  </si>
  <si>
    <t>Szkoły podstawowe</t>
  </si>
  <si>
    <t>%                      10:9</t>
  </si>
  <si>
    <t>%                      6:5</t>
  </si>
  <si>
    <t>Dotacje celowe otrzymane z budżetu państwa na realizację zadań bieżących z zakresu administracji rządowej oraz innych zadań zleconych gminie ustawami</t>
  </si>
  <si>
    <t>zwrot nienależnie pobranych zasiłków w latach ubiegłych</t>
  </si>
  <si>
    <t>Składki na ubezpieczenie zdrowotne oraz świadczenia dla osób nieobjętych obowiązkiem ubezpieczenia zdrowotnego</t>
  </si>
  <si>
    <t>Zespoły do spraw orzekania o niepełnosprawności</t>
  </si>
  <si>
    <t>Ratownictwo medyczne</t>
  </si>
  <si>
    <t>dotacja celowa z budżetu państwa na dofinansowanie funkcjonowania Centrum Powiadamiania Ratunkowego</t>
  </si>
  <si>
    <t>Zadania z zakresu administracji rządowej i inne zadania zlecone ustawami</t>
  </si>
  <si>
    <t>oraz dochody, które podlegają przekazaniu do budżetu państwa</t>
  </si>
  <si>
    <t>związane z realizacją powyższych zadań</t>
  </si>
  <si>
    <t xml:space="preserve">dotacja celowa z budżetu państwa na składki na ubezpieczenie zdrowotne za dzieci i uczniów niepozostających na utrzymaniu osoby ubezpieczonej </t>
  </si>
  <si>
    <t>inwestycje</t>
  </si>
  <si>
    <t>Rady Miasta Lublin</t>
  </si>
  <si>
    <t xml:space="preserve">do uchwały nr </t>
  </si>
  <si>
    <t xml:space="preserve">z dnia </t>
  </si>
  <si>
    <t>Plan dochodów 
na 2004 rok 
wg uchwały budżetowej</t>
  </si>
  <si>
    <t>Plan dochodów 
na 2004 rok
po zmianach</t>
  </si>
  <si>
    <t>Wykonanie 
na 31 grudnia 
2004 roku</t>
  </si>
  <si>
    <t>Plan wydatków 
na 2004 rok 
wg uchwały budżetowej</t>
  </si>
  <si>
    <t xml:space="preserve">Plan wydatków 
na 2004 rok
po zmianach </t>
  </si>
  <si>
    <t>Załącznik nr 12</t>
  </si>
  <si>
    <t>prowadzenie i aktualizacja rejestru wyborców</t>
  </si>
  <si>
    <t>Wybory do Parlamentu Europejskiego</t>
  </si>
  <si>
    <t>przeprowadzenie wyborów do Parlamentu Europejskiego</t>
  </si>
  <si>
    <t>realizacja projektu "Podajmy sobie ręce"</t>
  </si>
  <si>
    <t>dotacja celowa na inwestycje dla Środowiskowego Domu Samopomocy przy ul. Gospodarczej</t>
  </si>
  <si>
    <t>dotacja celowa z budżetu państwa na zakupy inwestycyjne dla stanowisk pracy obsługujących wypłatę świadczeń rodzinnych</t>
  </si>
  <si>
    <t>Dotacje celowe przekazane z budżetu państwa na inwestycje i zakupy inwestycyjne z zakresu administracji rządowej oraz innych zadań zleconych gminom ustawami</t>
  </si>
  <si>
    <t>świadczenia rodzinne</t>
  </si>
  <si>
    <t>składki na ubezpieczenie zdrowotne opłacane za osoby pobierające świadczenia z pomocy społecznej</t>
  </si>
  <si>
    <t>Składki na ubezpieczenie zdrowotne opłacane za osoby pobierające niektóre świadczenia z pomocy społecznej oraz niektóre świadczenia rodzinne</t>
  </si>
  <si>
    <t>dotacja celowa z budżetu państwa na zakupy inwestycyjne dla Miejskiego Ośrodka Pomocy Rodzinie</t>
  </si>
  <si>
    <t xml:space="preserve">dotacja celowa z budżetu państwa na usługi opiekuńcze </t>
  </si>
  <si>
    <t>Edukacyjna opieka wychowawcza</t>
  </si>
  <si>
    <t>Świetlice szkolne</t>
  </si>
  <si>
    <t>przeprowadzenie poboru do wojska</t>
  </si>
  <si>
    <t>funkcjonowanie Centrum Powiadamiania Ratunkowego</t>
  </si>
  <si>
    <t>dotacja celowa z budżetu państwa na składki na ubezpieczenie zdrowotne za osoby bezrobotne bez prawa do zasiłku</t>
  </si>
  <si>
    <t>składki na ubezpieczenie zdrowotne za uczniów oraz wychowanków placówek opiekuńczo - wychowawczych</t>
  </si>
  <si>
    <t xml:space="preserve">dotacja celowa z budżetu państwa na inwestycje dla środowiskowego domu samopomocy </t>
  </si>
  <si>
    <t>dotacja na prowadzenie Środowiskowego Domu Samopomocy "Roztocze" przy ul. Wallenroda oraz Ośrodka Wsparcia przy ul. Bronowickiej</t>
  </si>
  <si>
    <t>dotacja celowa z budżetu państwa na świadczenia rodzinne</t>
  </si>
  <si>
    <t>świadczenia rodzinne dla pracowników Straży Pożarnej</t>
  </si>
  <si>
    <t>Pomoc społeczna</t>
  </si>
  <si>
    <t>pomoc dla uchodźców</t>
  </si>
  <si>
    <t>Pozostałe zadania w zakresie polityki społecznej</t>
  </si>
  <si>
    <t>wydatki związane z pomocą dla repatriantów</t>
  </si>
  <si>
    <t>dotacja celowa z budżetu państwa na sfinansowanie kosztów prowadzenia i aktualizacji rejestru wyborców</t>
  </si>
  <si>
    <t>wpływy z najmu</t>
  </si>
  <si>
    <t>pozostałe dochody</t>
  </si>
  <si>
    <t>opłaty za dowody osobiste, opłata za udostępnienie danych ze zbiorów meldunkowych, zbioru PESEL i inne</t>
  </si>
  <si>
    <t xml:space="preserve">utrzymanie Środowiskowego Domu Samopomocy
przy ul. Gospodarczej, z tego: </t>
  </si>
  <si>
    <t>dotacja celowa z budżetu państwa na realizację bieżących zadań z zakresu administracji rządowej</t>
  </si>
  <si>
    <t>Urzędy naczelnych organów władzy państwowej, kontroli i ochrony prawa oraz sądownictwa</t>
  </si>
  <si>
    <t xml:space="preserve">Urzędy naczelnych organów władzy państwowej, kontroli i ochrony prawa </t>
  </si>
  <si>
    <t>dotacja na prowadzenie Środowiskowego Domu Samopomocy przy al. Spółdzielczości Pracy</t>
  </si>
  <si>
    <t>dotacja celowa z budżetu państwa na zasiłki rodzinne, pielęgnacyjne i wychowawcze</t>
  </si>
  <si>
    <t>Dotacje celowe z budżetu państwa na finansowanie zadań z zakresu administracji rządowej wykonywanych przez powiat</t>
  </si>
  <si>
    <t>dotacja celowa z budżetu państwa na finansowanie zadań bieżących z zakresu gospodarki nieruchomościami</t>
  </si>
  <si>
    <t>Dotacje celowe otrzymane z budżetu państwa na zadania bieżące z zakresu administracji rządowej oraz inne zadania zlecone ustawami realizowane przez powiat</t>
  </si>
  <si>
    <t>Świadczenia rodzinne oraz składki na ubezpieczenia emerytalne i rentowe z ubezpieczenia społecznego</t>
  </si>
  <si>
    <t>dotacja na prowadzenie Środowiskowego Domu Samopomocy przy ul. Abramowickiej "Misericordia"</t>
  </si>
  <si>
    <t xml:space="preserve">dotacja na prowadzenie Środowiskowego Domu Samopomocy dla Osób z Chorobą Alzheimera </t>
  </si>
  <si>
    <t>dotacja na inwestycje w Środowiskowym Domu Samopomocy dla Osób z Chorobą Alzheimera</t>
  </si>
  <si>
    <t>dotacja celowa z budżetu państwa na spłatę zobowiązań powstałych w 2003 r. z tytułu oświetlenia dróg publicznych krajowych, wojewódzkich i powiatowych</t>
  </si>
  <si>
    <t>dotacja celowa z budżetu państwa na organizację wyborów do Parlamentu Europejskiego</t>
  </si>
  <si>
    <t>dotacja celowa z budżetu państwa na finansowanie zadań z zakresu obrony cywilnej</t>
  </si>
  <si>
    <t xml:space="preserve">Dotacje celowe otrzymane z budżetu państwa na inwestycje i zakupy inwestycyjne z zakresu administracji rządowej oraz innych zadań zleconych gminom ustawami  </t>
  </si>
  <si>
    <t xml:space="preserve">Dotacje celowe otrzymane z budżetu państwa na inwestycje i zakupy inwestycyjne z zakresu administracji rządowej oraz innych zadań zleconych gminom ustawami </t>
  </si>
  <si>
    <t>składki na ubezpieczenie zdrowotne za osoby bezrobotne bez prawa do zasiłku</t>
  </si>
  <si>
    <t>Dotacje celowe otrzymane z budżetu państwa na inwestycje i zakupy inwestycyjne z zakresu administracji rządowej oraz inne zadania zlecone ustawami realizowane przez powiat</t>
  </si>
  <si>
    <t>dotacja celowa z budżetu państwa na utrzymanie zespołu do spraw orzekania o niepełnosprawności</t>
  </si>
  <si>
    <t>dotacja celowa z budżetu państwa na realizację projektu "Podajmy sobie ręce"</t>
  </si>
  <si>
    <t>dotacja celowa z budżetu państwa na wydatki związane 
z wypłatą świadczeń rodzinnych</t>
  </si>
  <si>
    <r>
      <t xml:space="preserve">Treść </t>
    </r>
    <r>
      <rPr>
        <sz val="14"/>
        <rFont val="Arial CE"/>
        <family val="2"/>
      </rPr>
      <t xml:space="preserve">
(nazwa działu, rozdziału, zadania, paragrafu)</t>
    </r>
  </si>
  <si>
    <t xml:space="preserve">dotacja celowa z budżetu państwa na zasiłki i pomoc 
w naturze oraz na składki na ubezpieczenia społeczne </t>
  </si>
  <si>
    <t>dotacja celowa z budżetu państwa na zakupy inwestycyjne dla zespołu do spraw orzekania 
o niepełnosprawności</t>
  </si>
  <si>
    <t>SKARBNIK MIASTA LUBLIN</t>
  </si>
  <si>
    <t>PREZYDENT</t>
  </si>
  <si>
    <t>Miasta Lublin</t>
  </si>
  <si>
    <t>mgr Irena Szumlak</t>
  </si>
  <si>
    <t>Andrzej Pruszkowski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</si>
</sst>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3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i/>
      <sz val="14"/>
      <name val="Arial CE"/>
      <family val="2"/>
    </font>
    <font>
      <i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6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3" fontId="7" fillId="0" borderId="4" xfId="0" applyNumberFormat="1" applyFont="1" applyBorder="1" applyAlignment="1">
      <alignment horizontal="right"/>
    </xf>
    <xf numFmtId="10" fontId="7" fillId="0" borderId="5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10" fontId="7" fillId="0" borderId="4" xfId="0" applyNumberFormat="1" applyFont="1" applyBorder="1" applyAlignment="1">
      <alignment horizontal="right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7" xfId="0" applyNumberFormat="1" applyFont="1" applyBorder="1" applyAlignment="1">
      <alignment horizontal="right"/>
    </xf>
    <xf numFmtId="10" fontId="6" fillId="0" borderId="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0" fontId="6" fillId="0" borderId="7" xfId="0" applyNumberFormat="1" applyFont="1" applyBorder="1" applyAlignment="1">
      <alignment horizontal="right"/>
    </xf>
    <xf numFmtId="0" fontId="7" fillId="2" borderId="7" xfId="0" applyFont="1" applyFill="1" applyBorder="1" applyAlignment="1">
      <alignment/>
    </xf>
    <xf numFmtId="0" fontId="9" fillId="2" borderId="11" xfId="0" applyFont="1" applyFill="1" applyBorder="1" applyAlignment="1">
      <alignment horizontal="left" wrapText="1"/>
    </xf>
    <xf numFmtId="3" fontId="9" fillId="2" borderId="12" xfId="0" applyNumberFormat="1" applyFont="1" applyFill="1" applyBorder="1" applyAlignment="1">
      <alignment horizontal="right" wrapText="1"/>
    </xf>
    <xf numFmtId="10" fontId="9" fillId="2" borderId="13" xfId="0" applyNumberFormat="1" applyFont="1" applyFill="1" applyBorder="1" applyAlignment="1">
      <alignment horizontal="right" wrapText="1"/>
    </xf>
    <xf numFmtId="3" fontId="9" fillId="2" borderId="14" xfId="0" applyNumberFormat="1" applyFont="1" applyFill="1" applyBorder="1" applyAlignment="1">
      <alignment horizontal="right" wrapText="1"/>
    </xf>
    <xf numFmtId="10" fontId="9" fillId="2" borderId="12" xfId="0" applyNumberFormat="1" applyFont="1" applyFill="1" applyBorder="1" applyAlignment="1">
      <alignment horizontal="right" wrapText="1"/>
    </xf>
    <xf numFmtId="0" fontId="7" fillId="3" borderId="15" xfId="0" applyFont="1" applyFill="1" applyBorder="1" applyAlignment="1">
      <alignment horizontal="right"/>
    </xf>
    <xf numFmtId="0" fontId="7" fillId="3" borderId="15" xfId="0" applyFont="1" applyFill="1" applyBorder="1" applyAlignment="1">
      <alignment/>
    </xf>
    <xf numFmtId="0" fontId="7" fillId="3" borderId="16" xfId="0" applyFont="1" applyFill="1" applyBorder="1" applyAlignment="1">
      <alignment wrapText="1"/>
    </xf>
    <xf numFmtId="3" fontId="7" fillId="3" borderId="16" xfId="0" applyNumberFormat="1" applyFont="1" applyFill="1" applyBorder="1" applyAlignment="1">
      <alignment horizontal="right"/>
    </xf>
    <xf numFmtId="10" fontId="7" fillId="3" borderId="17" xfId="0" applyNumberFormat="1" applyFont="1" applyFill="1" applyBorder="1" applyAlignment="1">
      <alignment horizontal="right"/>
    </xf>
    <xf numFmtId="3" fontId="7" fillId="3" borderId="18" xfId="0" applyNumberFormat="1" applyFont="1" applyFill="1" applyBorder="1" applyAlignment="1">
      <alignment horizontal="right"/>
    </xf>
    <xf numFmtId="10" fontId="7" fillId="3" borderId="16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7" fillId="2" borderId="15" xfId="0" applyFont="1" applyFill="1" applyBorder="1" applyAlignment="1">
      <alignment/>
    </xf>
    <xf numFmtId="0" fontId="7" fillId="2" borderId="15" xfId="0" applyFont="1" applyFill="1" applyBorder="1" applyAlignment="1">
      <alignment wrapText="1"/>
    </xf>
    <xf numFmtId="3" fontId="7" fillId="2" borderId="15" xfId="0" applyNumberFormat="1" applyFont="1" applyFill="1" applyBorder="1" applyAlignment="1">
      <alignment horizontal="right"/>
    </xf>
    <xf numFmtId="10" fontId="7" fillId="2" borderId="19" xfId="0" applyNumberFormat="1" applyFont="1" applyFill="1" applyBorder="1" applyAlignment="1">
      <alignment horizontal="right"/>
    </xf>
    <xf numFmtId="3" fontId="7" fillId="2" borderId="20" xfId="0" applyNumberFormat="1" applyFont="1" applyFill="1" applyBorder="1" applyAlignment="1">
      <alignment horizontal="right"/>
    </xf>
    <xf numFmtId="10" fontId="7" fillId="2" borderId="15" xfId="0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10" fillId="2" borderId="21" xfId="0" applyFont="1" applyFill="1" applyBorder="1" applyAlignment="1">
      <alignment/>
    </xf>
    <xf numFmtId="0" fontId="6" fillId="2" borderId="22" xfId="0" applyFont="1" applyFill="1" applyBorder="1" applyAlignment="1">
      <alignment wrapText="1"/>
    </xf>
    <xf numFmtId="3" fontId="6" fillId="2" borderId="22" xfId="0" applyNumberFormat="1" applyFont="1" applyFill="1" applyBorder="1" applyAlignment="1">
      <alignment horizontal="right"/>
    </xf>
    <xf numFmtId="10" fontId="6" fillId="2" borderId="23" xfId="0" applyNumberFormat="1" applyFont="1" applyFill="1" applyBorder="1" applyAlignment="1">
      <alignment horizontal="right"/>
    </xf>
    <xf numFmtId="3" fontId="6" fillId="2" borderId="24" xfId="0" applyNumberFormat="1" applyFont="1" applyFill="1" applyBorder="1" applyAlignment="1">
      <alignment horizontal="right"/>
    </xf>
    <xf numFmtId="10" fontId="6" fillId="2" borderId="22" xfId="0" applyNumberFormat="1" applyFont="1" applyFill="1" applyBorder="1" applyAlignment="1">
      <alignment horizontal="right"/>
    </xf>
    <xf numFmtId="0" fontId="10" fillId="2" borderId="16" xfId="0" applyFont="1" applyFill="1" applyBorder="1" applyAlignment="1">
      <alignment/>
    </xf>
    <xf numFmtId="0" fontId="10" fillId="2" borderId="16" xfId="0" applyFont="1" applyFill="1" applyBorder="1" applyAlignment="1">
      <alignment wrapText="1"/>
    </xf>
    <xf numFmtId="3" fontId="10" fillId="2" borderId="16" xfId="0" applyNumberFormat="1" applyFont="1" applyFill="1" applyBorder="1" applyAlignment="1">
      <alignment horizontal="right"/>
    </xf>
    <xf numFmtId="10" fontId="10" fillId="2" borderId="17" xfId="0" applyNumberFormat="1" applyFont="1" applyFill="1" applyBorder="1" applyAlignment="1">
      <alignment horizontal="right"/>
    </xf>
    <xf numFmtId="3" fontId="10" fillId="2" borderId="18" xfId="0" applyNumberFormat="1" applyFont="1" applyFill="1" applyBorder="1" applyAlignment="1">
      <alignment horizontal="right"/>
    </xf>
    <xf numFmtId="10" fontId="10" fillId="2" borderId="16" xfId="0" applyNumberFormat="1" applyFont="1" applyFill="1" applyBorder="1" applyAlignment="1">
      <alignment horizontal="right"/>
    </xf>
    <xf numFmtId="0" fontId="10" fillId="0" borderId="16" xfId="0" applyFont="1" applyBorder="1" applyAlignment="1">
      <alignment/>
    </xf>
    <xf numFmtId="0" fontId="10" fillId="0" borderId="25" xfId="0" applyFont="1" applyBorder="1" applyAlignment="1">
      <alignment wrapText="1"/>
    </xf>
    <xf numFmtId="0" fontId="6" fillId="2" borderId="7" xfId="0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10" fontId="6" fillId="2" borderId="9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10" fontId="6" fillId="2" borderId="7" xfId="0" applyNumberFormat="1" applyFont="1" applyFill="1" applyBorder="1" applyAlignment="1">
      <alignment/>
    </xf>
    <xf numFmtId="0" fontId="6" fillId="2" borderId="26" xfId="0" applyFont="1" applyFill="1" applyBorder="1" applyAlignment="1">
      <alignment/>
    </xf>
    <xf numFmtId="3" fontId="6" fillId="2" borderId="26" xfId="0" applyNumberFormat="1" applyFont="1" applyFill="1" applyBorder="1" applyAlignment="1">
      <alignment/>
    </xf>
    <xf numFmtId="10" fontId="6" fillId="2" borderId="27" xfId="0" applyNumberFormat="1" applyFont="1" applyFill="1" applyBorder="1" applyAlignment="1">
      <alignment/>
    </xf>
    <xf numFmtId="3" fontId="6" fillId="2" borderId="28" xfId="0" applyNumberFormat="1" applyFont="1" applyFill="1" applyBorder="1" applyAlignment="1">
      <alignment/>
    </xf>
    <xf numFmtId="10" fontId="6" fillId="2" borderId="26" xfId="0" applyNumberFormat="1" applyFont="1" applyFill="1" applyBorder="1" applyAlignment="1">
      <alignment/>
    </xf>
    <xf numFmtId="0" fontId="6" fillId="2" borderId="16" xfId="0" applyFont="1" applyFill="1" applyBorder="1" applyAlignment="1">
      <alignment/>
    </xf>
    <xf numFmtId="3" fontId="6" fillId="2" borderId="16" xfId="0" applyNumberFormat="1" applyFont="1" applyFill="1" applyBorder="1" applyAlignment="1">
      <alignment/>
    </xf>
    <xf numFmtId="10" fontId="6" fillId="2" borderId="17" xfId="0" applyNumberFormat="1" applyFont="1" applyFill="1" applyBorder="1" applyAlignment="1">
      <alignment/>
    </xf>
    <xf numFmtId="3" fontId="6" fillId="2" borderId="18" xfId="0" applyNumberFormat="1" applyFont="1" applyFill="1" applyBorder="1" applyAlignment="1">
      <alignment/>
    </xf>
    <xf numFmtId="10" fontId="6" fillId="2" borderId="16" xfId="0" applyNumberFormat="1" applyFont="1" applyFill="1" applyBorder="1" applyAlignment="1">
      <alignment/>
    </xf>
    <xf numFmtId="0" fontId="7" fillId="3" borderId="16" xfId="0" applyFont="1" applyFill="1" applyBorder="1" applyAlignment="1">
      <alignment horizontal="right"/>
    </xf>
    <xf numFmtId="0" fontId="7" fillId="3" borderId="16" xfId="0" applyFont="1" applyFill="1" applyBorder="1" applyAlignment="1">
      <alignment/>
    </xf>
    <xf numFmtId="0" fontId="7" fillId="3" borderId="29" xfId="0" applyFont="1" applyFill="1" applyBorder="1" applyAlignment="1">
      <alignment wrapText="1"/>
    </xf>
    <xf numFmtId="0" fontId="6" fillId="2" borderId="21" xfId="0" applyFont="1" applyFill="1" applyBorder="1" applyAlignment="1">
      <alignment horizontal="right"/>
    </xf>
    <xf numFmtId="0" fontId="7" fillId="2" borderId="30" xfId="0" applyFont="1" applyFill="1" applyBorder="1" applyAlignment="1">
      <alignment wrapText="1"/>
    </xf>
    <xf numFmtId="0" fontId="10" fillId="0" borderId="29" xfId="0" applyFont="1" applyBorder="1" applyAlignment="1">
      <alignment/>
    </xf>
    <xf numFmtId="0" fontId="10" fillId="0" borderId="29" xfId="0" applyFont="1" applyBorder="1" applyAlignment="1">
      <alignment wrapText="1"/>
    </xf>
    <xf numFmtId="10" fontId="6" fillId="2" borderId="31" xfId="0" applyNumberFormat="1" applyFont="1" applyFill="1" applyBorder="1" applyAlignment="1">
      <alignment horizontal="right"/>
    </xf>
    <xf numFmtId="0" fontId="10" fillId="0" borderId="7" xfId="0" applyFont="1" applyBorder="1" applyAlignment="1">
      <alignment/>
    </xf>
    <xf numFmtId="0" fontId="6" fillId="0" borderId="16" xfId="0" applyFont="1" applyBorder="1" applyAlignment="1">
      <alignment wrapText="1"/>
    </xf>
    <xf numFmtId="3" fontId="6" fillId="2" borderId="15" xfId="0" applyNumberFormat="1" applyFont="1" applyFill="1" applyBorder="1" applyAlignment="1">
      <alignment horizontal="right"/>
    </xf>
    <xf numFmtId="10" fontId="6" fillId="2" borderId="19" xfId="0" applyNumberFormat="1" applyFont="1" applyFill="1" applyBorder="1" applyAlignment="1">
      <alignment horizontal="right"/>
    </xf>
    <xf numFmtId="3" fontId="6" fillId="2" borderId="20" xfId="0" applyNumberFormat="1" applyFont="1" applyFill="1" applyBorder="1" applyAlignment="1">
      <alignment horizontal="right"/>
    </xf>
    <xf numFmtId="10" fontId="6" fillId="2" borderId="16" xfId="0" applyNumberFormat="1" applyFont="1" applyFill="1" applyBorder="1" applyAlignment="1">
      <alignment horizontal="right"/>
    </xf>
    <xf numFmtId="0" fontId="9" fillId="0" borderId="7" xfId="0" applyFont="1" applyBorder="1" applyAlignment="1">
      <alignment/>
    </xf>
    <xf numFmtId="0" fontId="7" fillId="0" borderId="15" xfId="0" applyFont="1" applyBorder="1" applyAlignment="1">
      <alignment wrapText="1"/>
    </xf>
    <xf numFmtId="3" fontId="7" fillId="2" borderId="16" xfId="0" applyNumberFormat="1" applyFont="1" applyFill="1" applyBorder="1" applyAlignment="1">
      <alignment horizontal="right"/>
    </xf>
    <xf numFmtId="10" fontId="7" fillId="2" borderId="31" xfId="0" applyNumberFormat="1" applyFont="1" applyFill="1" applyBorder="1" applyAlignment="1">
      <alignment horizontal="right"/>
    </xf>
    <xf numFmtId="3" fontId="7" fillId="2" borderId="18" xfId="0" applyNumberFormat="1" applyFont="1" applyFill="1" applyBorder="1" applyAlignment="1">
      <alignment horizontal="right"/>
    </xf>
    <xf numFmtId="10" fontId="7" fillId="2" borderId="16" xfId="0" applyNumberFormat="1" applyFont="1" applyFill="1" applyBorder="1" applyAlignment="1">
      <alignment horizontal="right"/>
    </xf>
    <xf numFmtId="0" fontId="9" fillId="0" borderId="8" xfId="0" applyFont="1" applyBorder="1" applyAlignment="1">
      <alignment/>
    </xf>
    <xf numFmtId="0" fontId="6" fillId="0" borderId="22" xfId="0" applyFont="1" applyBorder="1" applyAlignment="1">
      <alignment wrapText="1"/>
    </xf>
    <xf numFmtId="3" fontId="6" fillId="2" borderId="7" xfId="0" applyNumberFormat="1" applyFont="1" applyFill="1" applyBorder="1" applyAlignment="1">
      <alignment horizontal="right"/>
    </xf>
    <xf numFmtId="10" fontId="6" fillId="2" borderId="32" xfId="0" applyNumberFormat="1" applyFont="1" applyFill="1" applyBorder="1" applyAlignment="1">
      <alignment horizontal="right"/>
    </xf>
    <xf numFmtId="3" fontId="6" fillId="2" borderId="10" xfId="0" applyNumberFormat="1" applyFont="1" applyFill="1" applyBorder="1" applyAlignment="1">
      <alignment horizontal="right"/>
    </xf>
    <xf numFmtId="10" fontId="10" fillId="2" borderId="7" xfId="0" applyNumberFormat="1" applyFont="1" applyFill="1" applyBorder="1" applyAlignment="1">
      <alignment horizontal="right"/>
    </xf>
    <xf numFmtId="0" fontId="10" fillId="0" borderId="16" xfId="0" applyFont="1" applyBorder="1" applyAlignment="1">
      <alignment wrapText="1"/>
    </xf>
    <xf numFmtId="3" fontId="10" fillId="2" borderId="25" xfId="0" applyNumberFormat="1" applyFont="1" applyFill="1" applyBorder="1" applyAlignment="1">
      <alignment horizontal="right"/>
    </xf>
    <xf numFmtId="10" fontId="10" fillId="2" borderId="33" xfId="0" applyNumberFormat="1" applyFont="1" applyFill="1" applyBorder="1" applyAlignment="1">
      <alignment horizontal="right"/>
    </xf>
    <xf numFmtId="3" fontId="10" fillId="2" borderId="34" xfId="0" applyNumberFormat="1" applyFont="1" applyFill="1" applyBorder="1" applyAlignment="1">
      <alignment horizontal="right"/>
    </xf>
    <xf numFmtId="10" fontId="10" fillId="2" borderId="25" xfId="0" applyNumberFormat="1" applyFont="1" applyFill="1" applyBorder="1" applyAlignment="1">
      <alignment horizontal="right"/>
    </xf>
    <xf numFmtId="3" fontId="6" fillId="2" borderId="16" xfId="0" applyNumberFormat="1" applyFont="1" applyFill="1" applyBorder="1" applyAlignment="1">
      <alignment horizontal="right"/>
    </xf>
    <xf numFmtId="3" fontId="6" fillId="2" borderId="18" xfId="0" applyNumberFormat="1" applyFont="1" applyFill="1" applyBorder="1" applyAlignment="1">
      <alignment horizontal="right"/>
    </xf>
    <xf numFmtId="3" fontId="7" fillId="3" borderId="16" xfId="0" applyNumberFormat="1" applyFont="1" applyFill="1" applyBorder="1" applyAlignment="1">
      <alignment wrapText="1"/>
    </xf>
    <xf numFmtId="0" fontId="7" fillId="2" borderId="7" xfId="0" applyFont="1" applyFill="1" applyBorder="1" applyAlignment="1">
      <alignment/>
    </xf>
    <xf numFmtId="0" fontId="7" fillId="2" borderId="16" xfId="0" applyFont="1" applyFill="1" applyBorder="1" applyAlignment="1">
      <alignment wrapText="1"/>
    </xf>
    <xf numFmtId="10" fontId="7" fillId="2" borderId="17" xfId="0" applyNumberFormat="1" applyFont="1" applyFill="1" applyBorder="1" applyAlignment="1">
      <alignment horizontal="right"/>
    </xf>
    <xf numFmtId="0" fontId="6" fillId="2" borderId="21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 wrapText="1"/>
    </xf>
    <xf numFmtId="3" fontId="6" fillId="0" borderId="16" xfId="0" applyNumberFormat="1" applyFont="1" applyBorder="1" applyAlignment="1">
      <alignment/>
    </xf>
    <xf numFmtId="10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10" fontId="6" fillId="0" borderId="16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wrapText="1"/>
    </xf>
    <xf numFmtId="3" fontId="7" fillId="0" borderId="16" xfId="0" applyNumberFormat="1" applyFont="1" applyBorder="1" applyAlignment="1">
      <alignment/>
    </xf>
    <xf numFmtId="10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10" fontId="7" fillId="0" borderId="16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0" fontId="6" fillId="0" borderId="32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10" fontId="6" fillId="0" borderId="22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10" fontId="10" fillId="0" borderId="33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10" fontId="10" fillId="0" borderId="16" xfId="0" applyNumberFormat="1" applyFont="1" applyBorder="1" applyAlignment="1">
      <alignment/>
    </xf>
    <xf numFmtId="0" fontId="6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10" fontId="6" fillId="0" borderId="21" xfId="0" applyNumberFormat="1" applyFont="1" applyBorder="1" applyAlignment="1">
      <alignment/>
    </xf>
    <xf numFmtId="0" fontId="7" fillId="3" borderId="15" xfId="0" applyFont="1" applyFill="1" applyBorder="1" applyAlignment="1">
      <alignment wrapText="1"/>
    </xf>
    <xf numFmtId="3" fontId="7" fillId="3" borderId="15" xfId="0" applyNumberFormat="1" applyFont="1" applyFill="1" applyBorder="1" applyAlignment="1">
      <alignment horizontal="right"/>
    </xf>
    <xf numFmtId="10" fontId="7" fillId="3" borderId="19" xfId="0" applyNumberFormat="1" applyFont="1" applyFill="1" applyBorder="1" applyAlignment="1">
      <alignment horizontal="right"/>
    </xf>
    <xf numFmtId="3" fontId="7" fillId="3" borderId="20" xfId="0" applyNumberFormat="1" applyFont="1" applyFill="1" applyBorder="1" applyAlignment="1">
      <alignment horizontal="right"/>
    </xf>
    <xf numFmtId="10" fontId="7" fillId="3" borderId="15" xfId="0" applyNumberFormat="1" applyFont="1" applyFill="1" applyBorder="1" applyAlignment="1">
      <alignment horizontal="right"/>
    </xf>
    <xf numFmtId="0" fontId="7" fillId="2" borderId="21" xfId="0" applyFont="1" applyFill="1" applyBorder="1" applyAlignment="1">
      <alignment horizontal="right"/>
    </xf>
    <xf numFmtId="0" fontId="6" fillId="2" borderId="36" xfId="0" applyFont="1" applyFill="1" applyBorder="1" applyAlignment="1">
      <alignment wrapText="1"/>
    </xf>
    <xf numFmtId="3" fontId="6" fillId="2" borderId="36" xfId="0" applyNumberFormat="1" applyFont="1" applyFill="1" applyBorder="1" applyAlignment="1">
      <alignment horizontal="right"/>
    </xf>
    <xf numFmtId="3" fontId="6" fillId="2" borderId="37" xfId="0" applyNumberFormat="1" applyFont="1" applyFill="1" applyBorder="1" applyAlignment="1">
      <alignment horizontal="right"/>
    </xf>
    <xf numFmtId="10" fontId="6" fillId="2" borderId="36" xfId="0" applyNumberFormat="1" applyFont="1" applyFill="1" applyBorder="1" applyAlignment="1">
      <alignment horizontal="right"/>
    </xf>
    <xf numFmtId="0" fontId="6" fillId="0" borderId="36" xfId="0" applyFont="1" applyBorder="1" applyAlignment="1">
      <alignment/>
    </xf>
    <xf numFmtId="3" fontId="6" fillId="0" borderId="36" xfId="0" applyNumberFormat="1" applyFont="1" applyBorder="1" applyAlignment="1">
      <alignment/>
    </xf>
    <xf numFmtId="10" fontId="6" fillId="0" borderId="31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10" fontId="6" fillId="0" borderId="36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10" fontId="10" fillId="0" borderId="25" xfId="0" applyNumberFormat="1" applyFont="1" applyBorder="1" applyAlignment="1">
      <alignment/>
    </xf>
    <xf numFmtId="0" fontId="6" fillId="0" borderId="38" xfId="0" applyFont="1" applyBorder="1" applyAlignment="1">
      <alignment wrapText="1"/>
    </xf>
    <xf numFmtId="3" fontId="6" fillId="0" borderId="38" xfId="0" applyNumberFormat="1" applyFont="1" applyBorder="1" applyAlignment="1">
      <alignment/>
    </xf>
    <xf numFmtId="10" fontId="6" fillId="0" borderId="39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10" fontId="6" fillId="0" borderId="38" xfId="0" applyNumberFormat="1" applyFont="1" applyBorder="1" applyAlignment="1">
      <alignment/>
    </xf>
    <xf numFmtId="0" fontId="10" fillId="0" borderId="41" xfId="0" applyFont="1" applyBorder="1" applyAlignment="1">
      <alignment/>
    </xf>
    <xf numFmtId="3" fontId="10" fillId="0" borderId="41" xfId="0" applyNumberFormat="1" applyFont="1" applyBorder="1" applyAlignment="1">
      <alignment/>
    </xf>
    <xf numFmtId="10" fontId="10" fillId="0" borderId="42" xfId="0" applyNumberFormat="1" applyFont="1" applyBorder="1" applyAlignment="1">
      <alignment/>
    </xf>
    <xf numFmtId="3" fontId="10" fillId="0" borderId="43" xfId="0" applyNumberFormat="1" applyFont="1" applyBorder="1" applyAlignment="1">
      <alignment/>
    </xf>
    <xf numFmtId="10" fontId="10" fillId="0" borderId="41" xfId="0" applyNumberFormat="1" applyFont="1" applyBorder="1" applyAlignment="1">
      <alignment/>
    </xf>
    <xf numFmtId="0" fontId="10" fillId="0" borderId="44" xfId="0" applyFont="1" applyBorder="1" applyAlignment="1">
      <alignment/>
    </xf>
    <xf numFmtId="3" fontId="10" fillId="0" borderId="44" xfId="0" applyNumberFormat="1" applyFont="1" applyBorder="1" applyAlignment="1">
      <alignment/>
    </xf>
    <xf numFmtId="10" fontId="10" fillId="0" borderId="45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10" fontId="10" fillId="0" borderId="44" xfId="0" applyNumberFormat="1" applyFont="1" applyBorder="1" applyAlignment="1">
      <alignment/>
    </xf>
    <xf numFmtId="0" fontId="6" fillId="2" borderId="25" xfId="0" applyFont="1" applyFill="1" applyBorder="1" applyAlignment="1">
      <alignment wrapText="1"/>
    </xf>
    <xf numFmtId="3" fontId="6" fillId="0" borderId="25" xfId="0" applyNumberFormat="1" applyFont="1" applyBorder="1" applyAlignment="1">
      <alignment/>
    </xf>
    <xf numFmtId="10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10" fontId="6" fillId="0" borderId="25" xfId="0" applyNumberFormat="1" applyFont="1" applyBorder="1" applyAlignment="1">
      <alignment/>
    </xf>
    <xf numFmtId="0" fontId="7" fillId="2" borderId="7" xfId="0" applyFont="1" applyFill="1" applyBorder="1" applyAlignment="1">
      <alignment horizontal="right"/>
    </xf>
    <xf numFmtId="0" fontId="7" fillId="2" borderId="15" xfId="0" applyFont="1" applyFill="1" applyBorder="1" applyAlignment="1">
      <alignment/>
    </xf>
    <xf numFmtId="10" fontId="6" fillId="0" borderId="23" xfId="0" applyNumberFormat="1" applyFont="1" applyBorder="1" applyAlignment="1">
      <alignment/>
    </xf>
    <xf numFmtId="0" fontId="7" fillId="2" borderId="16" xfId="0" applyFont="1" applyFill="1" applyBorder="1" applyAlignment="1">
      <alignment/>
    </xf>
    <xf numFmtId="0" fontId="6" fillId="2" borderId="7" xfId="0" applyFont="1" applyFill="1" applyBorder="1" applyAlignment="1">
      <alignment wrapText="1"/>
    </xf>
    <xf numFmtId="10" fontId="6" fillId="2" borderId="9" xfId="0" applyNumberFormat="1" applyFont="1" applyFill="1" applyBorder="1" applyAlignment="1">
      <alignment horizontal="right"/>
    </xf>
    <xf numFmtId="10" fontId="6" fillId="2" borderId="7" xfId="0" applyNumberFormat="1" applyFont="1" applyFill="1" applyBorder="1" applyAlignment="1">
      <alignment horizontal="right"/>
    </xf>
    <xf numFmtId="0" fontId="10" fillId="2" borderId="25" xfId="0" applyFont="1" applyFill="1" applyBorder="1" applyAlignment="1">
      <alignment wrapText="1"/>
    </xf>
    <xf numFmtId="0" fontId="6" fillId="2" borderId="16" xfId="0" applyFont="1" applyFill="1" applyBorder="1" applyAlignment="1">
      <alignment/>
    </xf>
    <xf numFmtId="10" fontId="6" fillId="2" borderId="17" xfId="0" applyNumberFormat="1" applyFont="1" applyFill="1" applyBorder="1" applyAlignment="1">
      <alignment horizontal="right"/>
    </xf>
    <xf numFmtId="10" fontId="6" fillId="2" borderId="15" xfId="0" applyNumberFormat="1" applyFont="1" applyFill="1" applyBorder="1" applyAlignment="1">
      <alignment horizontal="right"/>
    </xf>
    <xf numFmtId="0" fontId="6" fillId="0" borderId="47" xfId="0" applyFont="1" applyBorder="1" applyAlignment="1">
      <alignment/>
    </xf>
    <xf numFmtId="3" fontId="6" fillId="0" borderId="47" xfId="0" applyNumberFormat="1" applyFont="1" applyBorder="1" applyAlignment="1">
      <alignment/>
    </xf>
    <xf numFmtId="10" fontId="6" fillId="0" borderId="48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10" fontId="6" fillId="0" borderId="47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10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10" fontId="6" fillId="0" borderId="26" xfId="0" applyNumberFormat="1" applyFont="1" applyBorder="1" applyAlignment="1">
      <alignment/>
    </xf>
    <xf numFmtId="10" fontId="10" fillId="0" borderId="17" xfId="0" applyNumberFormat="1" applyFont="1" applyBorder="1" applyAlignment="1">
      <alignment/>
    </xf>
    <xf numFmtId="0" fontId="6" fillId="2" borderId="16" xfId="0" applyFont="1" applyFill="1" applyBorder="1" applyAlignment="1">
      <alignment horizontal="right"/>
    </xf>
    <xf numFmtId="0" fontId="7" fillId="3" borderId="15" xfId="0" applyFont="1" applyFill="1" applyBorder="1" applyAlignment="1">
      <alignment/>
    </xf>
    <xf numFmtId="0" fontId="6" fillId="0" borderId="7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10" fillId="0" borderId="7" xfId="0" applyFont="1" applyBorder="1" applyAlignment="1">
      <alignment horizontal="right"/>
    </xf>
    <xf numFmtId="0" fontId="6" fillId="0" borderId="25" xfId="0" applyFont="1" applyBorder="1" applyAlignment="1">
      <alignment/>
    </xf>
    <xf numFmtId="0" fontId="10" fillId="0" borderId="8" xfId="0" applyFont="1" applyBorder="1" applyAlignment="1">
      <alignment wrapText="1"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9" fillId="0" borderId="50" xfId="0" applyFont="1" applyBorder="1" applyAlignment="1">
      <alignment wrapText="1"/>
    </xf>
    <xf numFmtId="3" fontId="9" fillId="0" borderId="50" xfId="0" applyNumberFormat="1" applyFont="1" applyBorder="1" applyAlignment="1">
      <alignment wrapText="1"/>
    </xf>
    <xf numFmtId="10" fontId="9" fillId="0" borderId="51" xfId="0" applyNumberFormat="1" applyFont="1" applyBorder="1" applyAlignment="1">
      <alignment wrapText="1"/>
    </xf>
    <xf numFmtId="10" fontId="9" fillId="0" borderId="50" xfId="0" applyNumberFormat="1" applyFont="1" applyBorder="1" applyAlignment="1">
      <alignment wrapText="1"/>
    </xf>
    <xf numFmtId="3" fontId="7" fillId="3" borderId="15" xfId="0" applyNumberFormat="1" applyFont="1" applyFill="1" applyBorder="1" applyAlignment="1">
      <alignment wrapText="1"/>
    </xf>
    <xf numFmtId="10" fontId="7" fillId="3" borderId="19" xfId="0" applyNumberFormat="1" applyFont="1" applyFill="1" applyBorder="1" applyAlignment="1">
      <alignment wrapText="1"/>
    </xf>
    <xf numFmtId="3" fontId="7" fillId="3" borderId="20" xfId="0" applyNumberFormat="1" applyFont="1" applyFill="1" applyBorder="1" applyAlignment="1">
      <alignment wrapText="1"/>
    </xf>
    <xf numFmtId="10" fontId="7" fillId="3" borderId="15" xfId="0" applyNumberFormat="1" applyFont="1" applyFill="1" applyBorder="1" applyAlignment="1">
      <alignment wrapText="1"/>
    </xf>
    <xf numFmtId="3" fontId="7" fillId="0" borderId="15" xfId="0" applyNumberFormat="1" applyFont="1" applyBorder="1" applyAlignment="1">
      <alignment wrapText="1"/>
    </xf>
    <xf numFmtId="10" fontId="7" fillId="0" borderId="19" xfId="0" applyNumberFormat="1" applyFont="1" applyBorder="1" applyAlignment="1">
      <alignment wrapText="1"/>
    </xf>
    <xf numFmtId="3" fontId="7" fillId="0" borderId="20" xfId="0" applyNumberFormat="1" applyFont="1" applyBorder="1" applyAlignment="1">
      <alignment wrapText="1"/>
    </xf>
    <xf numFmtId="10" fontId="7" fillId="0" borderId="15" xfId="0" applyNumberFormat="1" applyFont="1" applyBorder="1" applyAlignment="1">
      <alignment wrapText="1"/>
    </xf>
    <xf numFmtId="0" fontId="10" fillId="0" borderId="16" xfId="0" applyFont="1" applyBorder="1" applyAlignment="1">
      <alignment horizontal="right"/>
    </xf>
    <xf numFmtId="0" fontId="10" fillId="0" borderId="7" xfId="0" applyFont="1" applyBorder="1" applyAlignment="1">
      <alignment wrapText="1"/>
    </xf>
    <xf numFmtId="0" fontId="6" fillId="0" borderId="36" xfId="0" applyFont="1" applyBorder="1" applyAlignment="1">
      <alignment wrapText="1"/>
    </xf>
    <xf numFmtId="3" fontId="6" fillId="0" borderId="36" xfId="0" applyNumberFormat="1" applyFont="1" applyBorder="1" applyAlignment="1">
      <alignment wrapText="1"/>
    </xf>
    <xf numFmtId="10" fontId="6" fillId="0" borderId="31" xfId="0" applyNumberFormat="1" applyFont="1" applyBorder="1" applyAlignment="1">
      <alignment wrapText="1"/>
    </xf>
    <xf numFmtId="3" fontId="6" fillId="0" borderId="37" xfId="0" applyNumberFormat="1" applyFont="1" applyBorder="1" applyAlignment="1">
      <alignment wrapText="1"/>
    </xf>
    <xf numFmtId="10" fontId="6" fillId="0" borderId="36" xfId="0" applyNumberFormat="1" applyFont="1" applyBorder="1" applyAlignment="1">
      <alignment wrapText="1"/>
    </xf>
    <xf numFmtId="3" fontId="10" fillId="0" borderId="25" xfId="0" applyNumberFormat="1" applyFont="1" applyBorder="1" applyAlignment="1">
      <alignment wrapText="1"/>
    </xf>
    <xf numFmtId="10" fontId="10" fillId="0" borderId="33" xfId="0" applyNumberFormat="1" applyFont="1" applyBorder="1" applyAlignment="1">
      <alignment wrapText="1"/>
    </xf>
    <xf numFmtId="3" fontId="10" fillId="0" borderId="34" xfId="0" applyNumberFormat="1" applyFont="1" applyBorder="1" applyAlignment="1">
      <alignment wrapText="1"/>
    </xf>
    <xf numFmtId="10" fontId="10" fillId="0" borderId="25" xfId="0" applyNumberFormat="1" applyFont="1" applyBorder="1" applyAlignment="1">
      <alignment wrapText="1"/>
    </xf>
    <xf numFmtId="49" fontId="6" fillId="0" borderId="7" xfId="0" applyNumberFormat="1" applyFont="1" applyBorder="1" applyAlignment="1">
      <alignment horizontal="right"/>
    </xf>
    <xf numFmtId="49" fontId="6" fillId="0" borderId="7" xfId="0" applyNumberFormat="1" applyFont="1" applyBorder="1" applyAlignment="1">
      <alignment/>
    </xf>
    <xf numFmtId="0" fontId="6" fillId="2" borderId="36" xfId="0" applyFont="1" applyFill="1" applyBorder="1" applyAlignment="1">
      <alignment/>
    </xf>
    <xf numFmtId="0" fontId="10" fillId="0" borderId="7" xfId="0" applyFont="1" applyBorder="1" applyAlignment="1">
      <alignment/>
    </xf>
    <xf numFmtId="3" fontId="6" fillId="0" borderId="22" xfId="0" applyNumberFormat="1" applyFont="1" applyBorder="1" applyAlignment="1">
      <alignment wrapText="1"/>
    </xf>
    <xf numFmtId="10" fontId="6" fillId="0" borderId="23" xfId="0" applyNumberFormat="1" applyFont="1" applyBorder="1" applyAlignment="1">
      <alignment wrapText="1"/>
    </xf>
    <xf numFmtId="3" fontId="6" fillId="0" borderId="24" xfId="0" applyNumberFormat="1" applyFont="1" applyBorder="1" applyAlignment="1">
      <alignment wrapText="1"/>
    </xf>
    <xf numFmtId="10" fontId="6" fillId="0" borderId="22" xfId="0" applyNumberFormat="1" applyFont="1" applyBorder="1" applyAlignment="1">
      <alignment wrapText="1"/>
    </xf>
    <xf numFmtId="3" fontId="10" fillId="0" borderId="16" xfId="0" applyNumberFormat="1" applyFont="1" applyBorder="1" applyAlignment="1">
      <alignment wrapText="1"/>
    </xf>
    <xf numFmtId="10" fontId="10" fillId="0" borderId="17" xfId="0" applyNumberFormat="1" applyFont="1" applyBorder="1" applyAlignment="1">
      <alignment wrapText="1"/>
    </xf>
    <xf numFmtId="3" fontId="10" fillId="0" borderId="18" xfId="0" applyNumberFormat="1" applyFont="1" applyBorder="1" applyAlignment="1">
      <alignment wrapText="1"/>
    </xf>
    <xf numFmtId="10" fontId="10" fillId="0" borderId="16" xfId="0" applyNumberFormat="1" applyFont="1" applyBorder="1" applyAlignment="1">
      <alignment wrapText="1"/>
    </xf>
    <xf numFmtId="49" fontId="6" fillId="0" borderId="16" xfId="0" applyNumberFormat="1" applyFont="1" applyBorder="1" applyAlignment="1">
      <alignment/>
    </xf>
    <xf numFmtId="0" fontId="6" fillId="0" borderId="25" xfId="0" applyFont="1" applyBorder="1" applyAlignment="1">
      <alignment wrapText="1"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 wrapText="1"/>
    </xf>
    <xf numFmtId="10" fontId="7" fillId="0" borderId="17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wrapText="1"/>
    </xf>
    <xf numFmtId="10" fontId="7" fillId="0" borderId="16" xfId="0" applyNumberFormat="1" applyFont="1" applyBorder="1" applyAlignment="1">
      <alignment wrapText="1"/>
    </xf>
    <xf numFmtId="0" fontId="9" fillId="0" borderId="21" xfId="0" applyFont="1" applyBorder="1" applyAlignment="1">
      <alignment/>
    </xf>
    <xf numFmtId="0" fontId="6" fillId="0" borderId="22" xfId="0" applyFont="1" applyBorder="1" applyAlignment="1">
      <alignment horizontal="left" wrapText="1"/>
    </xf>
    <xf numFmtId="0" fontId="6" fillId="2" borderId="22" xfId="0" applyFont="1" applyFill="1" applyBorder="1" applyAlignment="1">
      <alignment/>
    </xf>
    <xf numFmtId="0" fontId="10" fillId="0" borderId="21" xfId="0" applyFont="1" applyBorder="1" applyAlignment="1">
      <alignment/>
    </xf>
    <xf numFmtId="0" fontId="6" fillId="0" borderId="7" xfId="0" applyFont="1" applyBorder="1" applyAlignment="1">
      <alignment/>
    </xf>
    <xf numFmtId="0" fontId="10" fillId="2" borderId="7" xfId="0" applyFont="1" applyFill="1" applyBorder="1" applyAlignment="1">
      <alignment/>
    </xf>
    <xf numFmtId="3" fontId="6" fillId="0" borderId="7" xfId="0" applyNumberFormat="1" applyFont="1" applyBorder="1" applyAlignment="1">
      <alignment/>
    </xf>
    <xf numFmtId="10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0" fontId="6" fillId="0" borderId="7" xfId="0" applyNumberFormat="1" applyFont="1" applyBorder="1" applyAlignment="1">
      <alignment/>
    </xf>
    <xf numFmtId="10" fontId="7" fillId="3" borderId="17" xfId="0" applyNumberFormat="1" applyFont="1" applyFill="1" applyBorder="1" applyAlignment="1">
      <alignment wrapText="1"/>
    </xf>
    <xf numFmtId="3" fontId="7" fillId="3" borderId="18" xfId="0" applyNumberFormat="1" applyFont="1" applyFill="1" applyBorder="1" applyAlignment="1">
      <alignment wrapText="1"/>
    </xf>
    <xf numFmtId="10" fontId="7" fillId="3" borderId="16" xfId="0" applyNumberFormat="1" applyFont="1" applyFill="1" applyBorder="1" applyAlignment="1">
      <alignment wrapText="1"/>
    </xf>
    <xf numFmtId="0" fontId="6" fillId="0" borderId="21" xfId="0" applyFont="1" applyBorder="1" applyAlignment="1">
      <alignment horizontal="right"/>
    </xf>
    <xf numFmtId="3" fontId="7" fillId="2" borderId="15" xfId="0" applyNumberFormat="1" applyFont="1" applyFill="1" applyBorder="1" applyAlignment="1">
      <alignment/>
    </xf>
    <xf numFmtId="10" fontId="7" fillId="2" borderId="19" xfId="0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/>
    </xf>
    <xf numFmtId="10" fontId="7" fillId="2" borderId="15" xfId="0" applyNumberFormat="1" applyFont="1" applyFill="1" applyBorder="1" applyAlignment="1">
      <alignment/>
    </xf>
    <xf numFmtId="0" fontId="6" fillId="0" borderId="26" xfId="0" applyFont="1" applyBorder="1" applyAlignment="1">
      <alignment wrapText="1"/>
    </xf>
    <xf numFmtId="3" fontId="6" fillId="0" borderId="26" xfId="0" applyNumberFormat="1" applyFont="1" applyBorder="1" applyAlignment="1">
      <alignment wrapText="1"/>
    </xf>
    <xf numFmtId="10" fontId="6" fillId="0" borderId="27" xfId="0" applyNumberFormat="1" applyFont="1" applyBorder="1" applyAlignment="1">
      <alignment wrapText="1"/>
    </xf>
    <xf numFmtId="3" fontId="6" fillId="0" borderId="28" xfId="0" applyNumberFormat="1" applyFont="1" applyBorder="1" applyAlignment="1">
      <alignment wrapText="1"/>
    </xf>
    <xf numFmtId="10" fontId="6" fillId="0" borderId="26" xfId="0" applyNumberFormat="1" applyFont="1" applyBorder="1" applyAlignment="1">
      <alignment wrapText="1"/>
    </xf>
    <xf numFmtId="0" fontId="7" fillId="0" borderId="7" xfId="0" applyFont="1" applyBorder="1" applyAlignment="1">
      <alignment horizontal="right"/>
    </xf>
    <xf numFmtId="3" fontId="6" fillId="0" borderId="34" xfId="0" applyNumberFormat="1" applyFont="1" applyBorder="1" applyAlignment="1">
      <alignment wrapText="1"/>
    </xf>
    <xf numFmtId="3" fontId="6" fillId="0" borderId="25" xfId="0" applyNumberFormat="1" applyFont="1" applyBorder="1" applyAlignment="1">
      <alignment wrapText="1"/>
    </xf>
    <xf numFmtId="10" fontId="6" fillId="0" borderId="25" xfId="0" applyNumberFormat="1" applyFont="1" applyBorder="1" applyAlignment="1">
      <alignment wrapText="1"/>
    </xf>
    <xf numFmtId="49" fontId="6" fillId="0" borderId="16" xfId="0" applyNumberFormat="1" applyFont="1" applyBorder="1" applyAlignment="1">
      <alignment horizontal="right"/>
    </xf>
    <xf numFmtId="0" fontId="6" fillId="2" borderId="16" xfId="0" applyFont="1" applyFill="1" applyBorder="1" applyAlignment="1">
      <alignment wrapText="1"/>
    </xf>
    <xf numFmtId="3" fontId="6" fillId="2" borderId="36" xfId="0" applyNumberFormat="1" applyFont="1" applyFill="1" applyBorder="1" applyAlignment="1">
      <alignment/>
    </xf>
    <xf numFmtId="10" fontId="6" fillId="2" borderId="31" xfId="0" applyNumberFormat="1" applyFont="1" applyFill="1" applyBorder="1" applyAlignment="1">
      <alignment/>
    </xf>
    <xf numFmtId="3" fontId="6" fillId="2" borderId="37" xfId="0" applyNumberFormat="1" applyFont="1" applyFill="1" applyBorder="1" applyAlignment="1">
      <alignment/>
    </xf>
    <xf numFmtId="10" fontId="6" fillId="2" borderId="36" xfId="0" applyNumberFormat="1" applyFont="1" applyFill="1" applyBorder="1" applyAlignment="1">
      <alignment/>
    </xf>
    <xf numFmtId="10" fontId="7" fillId="2" borderId="17" xfId="0" applyNumberFormat="1" applyFont="1" applyFill="1" applyBorder="1" applyAlignment="1">
      <alignment/>
    </xf>
    <xf numFmtId="10" fontId="7" fillId="2" borderId="16" xfId="0" applyNumberFormat="1" applyFont="1" applyFill="1" applyBorder="1" applyAlignment="1">
      <alignment/>
    </xf>
    <xf numFmtId="0" fontId="6" fillId="0" borderId="36" xfId="0" applyFont="1" applyBorder="1" applyAlignment="1">
      <alignment horizontal="left" wrapText="1"/>
    </xf>
    <xf numFmtId="0" fontId="6" fillId="0" borderId="15" xfId="0" applyFont="1" applyBorder="1" applyAlignment="1">
      <alignment/>
    </xf>
    <xf numFmtId="0" fontId="6" fillId="0" borderId="7" xfId="0" applyFont="1" applyBorder="1" applyAlignment="1">
      <alignment wrapText="1"/>
    </xf>
    <xf numFmtId="0" fontId="7" fillId="0" borderId="8" xfId="0" applyFont="1" applyBorder="1" applyAlignment="1">
      <alignment/>
    </xf>
    <xf numFmtId="0" fontId="7" fillId="0" borderId="52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53" xfId="0" applyFont="1" applyBorder="1" applyAlignment="1">
      <alignment/>
    </xf>
    <xf numFmtId="10" fontId="6" fillId="0" borderId="15" xfId="0" applyNumberFormat="1" applyFont="1" applyBorder="1" applyAlignment="1">
      <alignment/>
    </xf>
    <xf numFmtId="0" fontId="6" fillId="0" borderId="54" xfId="0" applyFont="1" applyBorder="1" applyAlignment="1">
      <alignment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/>
    </xf>
    <xf numFmtId="0" fontId="7" fillId="2" borderId="7" xfId="0" applyFont="1" applyFill="1" applyBorder="1" applyAlignment="1">
      <alignment wrapText="1"/>
    </xf>
    <xf numFmtId="0" fontId="6" fillId="2" borderId="56" xfId="0" applyFont="1" applyFill="1" applyBorder="1" applyAlignment="1">
      <alignment horizontal="left" wrapText="1"/>
    </xf>
    <xf numFmtId="0" fontId="10" fillId="2" borderId="16" xfId="0" applyFont="1" applyFill="1" applyBorder="1" applyAlignment="1">
      <alignment/>
    </xf>
    <xf numFmtId="0" fontId="10" fillId="0" borderId="15" xfId="0" applyFont="1" applyBorder="1" applyAlignment="1">
      <alignment/>
    </xf>
    <xf numFmtId="3" fontId="6" fillId="0" borderId="15" xfId="0" applyNumberFormat="1" applyFont="1" applyBorder="1" applyAlignment="1">
      <alignment wrapText="1"/>
    </xf>
    <xf numFmtId="10" fontId="6" fillId="0" borderId="19" xfId="0" applyNumberFormat="1" applyFont="1" applyBorder="1" applyAlignment="1">
      <alignment wrapText="1"/>
    </xf>
    <xf numFmtId="3" fontId="6" fillId="0" borderId="20" xfId="0" applyNumberFormat="1" applyFont="1" applyBorder="1" applyAlignment="1">
      <alignment wrapText="1"/>
    </xf>
    <xf numFmtId="10" fontId="6" fillId="0" borderId="15" xfId="0" applyNumberFormat="1" applyFont="1" applyBorder="1" applyAlignment="1">
      <alignment wrapText="1"/>
    </xf>
    <xf numFmtId="3" fontId="6" fillId="0" borderId="15" xfId="0" applyNumberFormat="1" applyFont="1" applyBorder="1" applyAlignment="1">
      <alignment/>
    </xf>
    <xf numFmtId="10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0" fontId="10" fillId="2" borderId="31" xfId="0" applyNumberFormat="1" applyFont="1" applyFill="1" applyBorder="1" applyAlignment="1">
      <alignment horizontal="right"/>
    </xf>
    <xf numFmtId="0" fontId="6" fillId="0" borderId="41" xfId="0" applyFont="1" applyBorder="1" applyAlignment="1">
      <alignment/>
    </xf>
    <xf numFmtId="3" fontId="6" fillId="0" borderId="41" xfId="0" applyNumberFormat="1" applyFont="1" applyBorder="1" applyAlignment="1">
      <alignment/>
    </xf>
    <xf numFmtId="10" fontId="6" fillId="0" borderId="42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10" fontId="6" fillId="0" borderId="41" xfId="0" applyNumberFormat="1" applyFont="1" applyBorder="1" applyAlignment="1">
      <alignment/>
    </xf>
    <xf numFmtId="0" fontId="6" fillId="0" borderId="44" xfId="0" applyFont="1" applyBorder="1" applyAlignment="1">
      <alignment/>
    </xf>
    <xf numFmtId="3" fontId="6" fillId="0" borderId="44" xfId="0" applyNumberFormat="1" applyFont="1" applyBorder="1" applyAlignment="1">
      <alignment/>
    </xf>
    <xf numFmtId="10" fontId="6" fillId="0" borderId="4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10" fontId="6" fillId="0" borderId="44" xfId="0" applyNumberFormat="1" applyFont="1" applyBorder="1" applyAlignment="1">
      <alignment/>
    </xf>
    <xf numFmtId="0" fontId="6" fillId="0" borderId="57" xfId="0" applyFont="1" applyBorder="1" applyAlignment="1">
      <alignment/>
    </xf>
    <xf numFmtId="3" fontId="6" fillId="0" borderId="57" xfId="0" applyNumberFormat="1" applyFont="1" applyBorder="1" applyAlignment="1">
      <alignment/>
    </xf>
    <xf numFmtId="10" fontId="6" fillId="0" borderId="58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10" fontId="6" fillId="0" borderId="57" xfId="0" applyNumberFormat="1" applyFont="1" applyBorder="1" applyAlignment="1">
      <alignment/>
    </xf>
    <xf numFmtId="0" fontId="7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zoomScale="75" zoomScaleNormal="75" zoomScaleSheetLayoutView="70" workbookViewId="0" topLeftCell="A1">
      <selection activeCell="I202" sqref="I202:I204"/>
    </sheetView>
  </sheetViews>
  <sheetFormatPr defaultColWidth="9.00390625" defaultRowHeight="12.75"/>
  <cols>
    <col min="1" max="1" width="7.75390625" style="1" customWidth="1"/>
    <col min="2" max="2" width="10.00390625" style="1" customWidth="1"/>
    <col min="3" max="3" width="65.25390625" style="1" customWidth="1"/>
    <col min="4" max="4" width="17.25390625" style="1" customWidth="1"/>
    <col min="5" max="5" width="18.625" style="1" customWidth="1"/>
    <col min="6" max="6" width="17.25390625" style="1" customWidth="1"/>
    <col min="7" max="7" width="12.125" style="1" customWidth="1"/>
    <col min="8" max="8" width="17.25390625" style="1" customWidth="1"/>
    <col min="9" max="9" width="17.875" style="1" customWidth="1"/>
    <col min="10" max="10" width="17.25390625" style="1" customWidth="1"/>
    <col min="11" max="11" width="12.125" style="1" customWidth="1"/>
    <col min="12" max="13" width="12.75390625" style="0" bestFit="1" customWidth="1"/>
  </cols>
  <sheetData>
    <row r="1" spans="3:11" ht="18" customHeight="1">
      <c r="C1" s="2"/>
      <c r="D1" s="7"/>
      <c r="E1" s="7"/>
      <c r="I1" s="12" t="s">
        <v>77</v>
      </c>
      <c r="J1" s="11"/>
      <c r="K1" s="11"/>
    </row>
    <row r="2" spans="1:11" ht="19.5" customHeight="1">
      <c r="A2" s="13" t="s">
        <v>64</v>
      </c>
      <c r="B2" s="9"/>
      <c r="C2" s="9"/>
      <c r="D2" s="10"/>
      <c r="E2" s="6"/>
      <c r="I2" s="12" t="s">
        <v>70</v>
      </c>
      <c r="J2" s="11"/>
      <c r="K2" s="11"/>
    </row>
    <row r="3" spans="1:11" ht="19.5" customHeight="1">
      <c r="A3" s="13" t="s">
        <v>65</v>
      </c>
      <c r="B3" s="4"/>
      <c r="C3" s="4"/>
      <c r="D3" s="6"/>
      <c r="E3" s="6"/>
      <c r="I3" s="12" t="s">
        <v>69</v>
      </c>
      <c r="J3" s="11"/>
      <c r="K3" s="11"/>
    </row>
    <row r="4" spans="1:11" ht="19.5" customHeight="1">
      <c r="A4" s="13" t="s">
        <v>66</v>
      </c>
      <c r="B4" s="4"/>
      <c r="C4" s="4"/>
      <c r="D4" s="6"/>
      <c r="E4" s="6"/>
      <c r="I4" s="12" t="s">
        <v>71</v>
      </c>
      <c r="J4" s="11"/>
      <c r="K4" s="11"/>
    </row>
    <row r="5" spans="4:11" ht="36" customHeight="1" thickBot="1">
      <c r="D5" s="3"/>
      <c r="E5" s="3"/>
      <c r="F5" s="3"/>
      <c r="G5" s="8"/>
      <c r="H5" s="3"/>
      <c r="I5" s="3"/>
      <c r="J5" s="3"/>
      <c r="K5" s="8" t="s">
        <v>23</v>
      </c>
    </row>
    <row r="6" spans="1:11" ht="15" customHeight="1" thickTop="1">
      <c r="A6" s="295"/>
      <c r="B6" s="295"/>
      <c r="C6" s="296"/>
      <c r="D6" s="327" t="s">
        <v>72</v>
      </c>
      <c r="E6" s="327" t="s">
        <v>73</v>
      </c>
      <c r="F6" s="327" t="s">
        <v>74</v>
      </c>
      <c r="G6" s="327" t="s">
        <v>57</v>
      </c>
      <c r="H6" s="327" t="s">
        <v>75</v>
      </c>
      <c r="I6" s="327" t="s">
        <v>76</v>
      </c>
      <c r="J6" s="327" t="s">
        <v>74</v>
      </c>
      <c r="K6" s="327" t="s">
        <v>56</v>
      </c>
    </row>
    <row r="7" spans="1:11" ht="77.25" customHeight="1" thickBot="1">
      <c r="A7" s="297" t="s">
        <v>27</v>
      </c>
      <c r="B7" s="298" t="s">
        <v>49</v>
      </c>
      <c r="C7" s="298" t="s">
        <v>131</v>
      </c>
      <c r="D7" s="328"/>
      <c r="E7" s="328"/>
      <c r="F7" s="328"/>
      <c r="G7" s="328"/>
      <c r="H7" s="328"/>
      <c r="I7" s="328"/>
      <c r="J7" s="328" t="s">
        <v>48</v>
      </c>
      <c r="K7" s="328"/>
    </row>
    <row r="8" spans="1:11" ht="14.25" customHeight="1" thickBot="1" thickTop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s="12" customFormat="1" ht="19.5" customHeight="1" thickBot="1" thickTop="1">
      <c r="A9" s="14"/>
      <c r="B9" s="14"/>
      <c r="C9" s="15" t="s">
        <v>24</v>
      </c>
      <c r="D9" s="16">
        <f>D11+D104</f>
        <v>51893861</v>
      </c>
      <c r="E9" s="16">
        <f>E11+E104</f>
        <v>78636879</v>
      </c>
      <c r="F9" s="16">
        <f>F11+F104</f>
        <v>78929875</v>
      </c>
      <c r="G9" s="17">
        <f>F9/E9</f>
        <v>1.00372593627476</v>
      </c>
      <c r="H9" s="18">
        <f>H11+H104</f>
        <v>45426861</v>
      </c>
      <c r="I9" s="16">
        <f>I11+I104</f>
        <v>70412922</v>
      </c>
      <c r="J9" s="16">
        <f>J11+J104</f>
        <v>69109954</v>
      </c>
      <c r="K9" s="19">
        <f>J9/I9</f>
        <v>0.9814953283716872</v>
      </c>
    </row>
    <row r="10" spans="1:11" s="12" customFormat="1" ht="19.5" customHeight="1">
      <c r="A10" s="20"/>
      <c r="B10" s="20"/>
      <c r="C10" s="21" t="s">
        <v>25</v>
      </c>
      <c r="D10" s="22"/>
      <c r="E10" s="22"/>
      <c r="F10" s="22"/>
      <c r="G10" s="23"/>
      <c r="H10" s="24"/>
      <c r="I10" s="22"/>
      <c r="J10" s="22"/>
      <c r="K10" s="25"/>
    </row>
    <row r="11" spans="1:11" s="12" customFormat="1" ht="19.5" customHeight="1" thickBot="1">
      <c r="A11" s="26"/>
      <c r="B11" s="26"/>
      <c r="C11" s="27" t="s">
        <v>26</v>
      </c>
      <c r="D11" s="28">
        <f>D12+D21+D30+D35+D40+D95+D100</f>
        <v>27291956</v>
      </c>
      <c r="E11" s="28">
        <f>E12+E21+E30+E35+E40+E95+E100</f>
        <v>53434118</v>
      </c>
      <c r="F11" s="28">
        <f>F12+F21+F30+F35+F40+F95+F100</f>
        <v>53042726</v>
      </c>
      <c r="G11" s="29">
        <f aca="true" t="shared" si="0" ref="G11:G93">F11/E11</f>
        <v>0.9926752416873429</v>
      </c>
      <c r="H11" s="30">
        <f>H12+H21+H30+H35+H40+H95+H100</f>
        <v>26297956</v>
      </c>
      <c r="I11" s="28">
        <f>I12+I21+I30+I35+I40+I95+I100</f>
        <v>50683161</v>
      </c>
      <c r="J11" s="28">
        <f>J12+J21+J30+J35+J40+J95+J100</f>
        <v>49950153</v>
      </c>
      <c r="K11" s="31">
        <f>J11/I11</f>
        <v>0.9855374450697738</v>
      </c>
    </row>
    <row r="12" spans="1:11" s="12" customFormat="1" ht="21.75" customHeight="1" thickTop="1">
      <c r="A12" s="32">
        <v>750</v>
      </c>
      <c r="B12" s="33"/>
      <c r="C12" s="34" t="s">
        <v>0</v>
      </c>
      <c r="D12" s="35">
        <f>D13</f>
        <v>2385616</v>
      </c>
      <c r="E12" s="35">
        <f>E13</f>
        <v>2414456</v>
      </c>
      <c r="F12" s="35">
        <f>F13</f>
        <v>2720003</v>
      </c>
      <c r="G12" s="36">
        <f t="shared" si="0"/>
        <v>1.1265490031709007</v>
      </c>
      <c r="H12" s="37">
        <f>H13</f>
        <v>1499616</v>
      </c>
      <c r="I12" s="35">
        <f>I13</f>
        <v>1528456</v>
      </c>
      <c r="J12" s="35">
        <f>J13</f>
        <v>1528456</v>
      </c>
      <c r="K12" s="38">
        <f>J12/I12</f>
        <v>1</v>
      </c>
    </row>
    <row r="13" spans="1:11" s="12" customFormat="1" ht="21.75" customHeight="1">
      <c r="A13" s="39"/>
      <c r="B13" s="40">
        <v>75011</v>
      </c>
      <c r="C13" s="41" t="s">
        <v>1</v>
      </c>
      <c r="D13" s="42">
        <f>D14+D16</f>
        <v>2385616</v>
      </c>
      <c r="E13" s="42">
        <f>E14+E16</f>
        <v>2414456</v>
      </c>
      <c r="F13" s="42">
        <f>F14+F16</f>
        <v>2720003</v>
      </c>
      <c r="G13" s="43">
        <f t="shared" si="0"/>
        <v>1.1265490031709007</v>
      </c>
      <c r="H13" s="44">
        <f>SUM(H18:H20)</f>
        <v>1499616</v>
      </c>
      <c r="I13" s="42">
        <f>SUM(I18:I20)</f>
        <v>1528456</v>
      </c>
      <c r="J13" s="42">
        <f>SUM(J18:J20)</f>
        <v>1528456</v>
      </c>
      <c r="K13" s="45">
        <f>J13/I13</f>
        <v>1</v>
      </c>
    </row>
    <row r="14" spans="1:11" s="12" customFormat="1" ht="43.5" customHeight="1">
      <c r="A14" s="46"/>
      <c r="B14" s="47"/>
      <c r="C14" s="48" t="s">
        <v>109</v>
      </c>
      <c r="D14" s="49">
        <f>D15</f>
        <v>1499616</v>
      </c>
      <c r="E14" s="49">
        <f>E15</f>
        <v>1528456</v>
      </c>
      <c r="F14" s="49">
        <f>F15</f>
        <v>1528456</v>
      </c>
      <c r="G14" s="50">
        <f t="shared" si="0"/>
        <v>1</v>
      </c>
      <c r="H14" s="51"/>
      <c r="I14" s="49"/>
      <c r="J14" s="49"/>
      <c r="K14" s="52"/>
    </row>
    <row r="15" spans="1:11" s="12" customFormat="1" ht="59.25" customHeight="1">
      <c r="A15" s="46"/>
      <c r="B15" s="53">
        <v>2010</v>
      </c>
      <c r="C15" s="54" t="s">
        <v>44</v>
      </c>
      <c r="D15" s="55">
        <v>1499616</v>
      </c>
      <c r="E15" s="55">
        <v>1528456</v>
      </c>
      <c r="F15" s="55">
        <v>1528456</v>
      </c>
      <c r="G15" s="56">
        <f t="shared" si="0"/>
        <v>1</v>
      </c>
      <c r="H15" s="57"/>
      <c r="I15" s="55"/>
      <c r="J15" s="55"/>
      <c r="K15" s="58"/>
    </row>
    <row r="16" spans="1:11" s="12" customFormat="1" ht="39.75" customHeight="1">
      <c r="A16" s="46"/>
      <c r="B16" s="47"/>
      <c r="C16" s="48" t="s">
        <v>107</v>
      </c>
      <c r="D16" s="49">
        <f>D17</f>
        <v>886000</v>
      </c>
      <c r="E16" s="49">
        <f>E17</f>
        <v>886000</v>
      </c>
      <c r="F16" s="49">
        <f>F17</f>
        <v>1191547</v>
      </c>
      <c r="G16" s="50">
        <f>F16/E16</f>
        <v>1.3448611738148983</v>
      </c>
      <c r="H16" s="51"/>
      <c r="I16" s="49"/>
      <c r="J16" s="49"/>
      <c r="K16" s="52"/>
    </row>
    <row r="17" spans="1:11" s="12" customFormat="1" ht="42.75" customHeight="1">
      <c r="A17" s="46"/>
      <c r="B17" s="59">
        <v>2350</v>
      </c>
      <c r="C17" s="60" t="s">
        <v>45</v>
      </c>
      <c r="D17" s="55">
        <v>886000</v>
      </c>
      <c r="E17" s="55">
        <v>886000</v>
      </c>
      <c r="F17" s="55">
        <v>1191547</v>
      </c>
      <c r="G17" s="56">
        <f>F17/E17</f>
        <v>1.3448611738148983</v>
      </c>
      <c r="H17" s="57"/>
      <c r="I17" s="55"/>
      <c r="J17" s="55"/>
      <c r="K17" s="58"/>
    </row>
    <row r="18" spans="1:11" s="12" customFormat="1" ht="21.75" customHeight="1">
      <c r="A18" s="61"/>
      <c r="B18" s="61"/>
      <c r="C18" s="61" t="s">
        <v>28</v>
      </c>
      <c r="D18" s="62"/>
      <c r="E18" s="62"/>
      <c r="F18" s="62"/>
      <c r="G18" s="63"/>
      <c r="H18" s="64">
        <v>1216200</v>
      </c>
      <c r="I18" s="62">
        <v>1245040</v>
      </c>
      <c r="J18" s="62">
        <v>1245040</v>
      </c>
      <c r="K18" s="65">
        <f>J18/I18</f>
        <v>1</v>
      </c>
    </row>
    <row r="19" spans="1:11" s="12" customFormat="1" ht="21.75" customHeight="1">
      <c r="A19" s="61"/>
      <c r="B19" s="61"/>
      <c r="C19" s="66" t="s">
        <v>29</v>
      </c>
      <c r="D19" s="67"/>
      <c r="E19" s="67"/>
      <c r="F19" s="67"/>
      <c r="G19" s="68"/>
      <c r="H19" s="69">
        <v>44116</v>
      </c>
      <c r="I19" s="67">
        <v>49625</v>
      </c>
      <c r="J19" s="67">
        <v>49625</v>
      </c>
      <c r="K19" s="70">
        <f>J19/I19</f>
        <v>1</v>
      </c>
    </row>
    <row r="20" spans="1:11" s="12" customFormat="1" ht="21.75" customHeight="1">
      <c r="A20" s="71"/>
      <c r="B20" s="71"/>
      <c r="C20" s="71" t="s">
        <v>30</v>
      </c>
      <c r="D20" s="72"/>
      <c r="E20" s="72"/>
      <c r="F20" s="72"/>
      <c r="G20" s="73"/>
      <c r="H20" s="74">
        <v>239300</v>
      </c>
      <c r="I20" s="72">
        <v>233791</v>
      </c>
      <c r="J20" s="72">
        <v>233791</v>
      </c>
      <c r="K20" s="75">
        <f>J20/I20</f>
        <v>1</v>
      </c>
    </row>
    <row r="21" spans="1:11" s="12" customFormat="1" ht="39" customHeight="1">
      <c r="A21" s="76">
        <v>751</v>
      </c>
      <c r="B21" s="77"/>
      <c r="C21" s="78" t="s">
        <v>110</v>
      </c>
      <c r="D21" s="35">
        <f>D22+D26</f>
        <v>29140</v>
      </c>
      <c r="E21" s="35">
        <f>E22+E26</f>
        <v>487080</v>
      </c>
      <c r="F21" s="35">
        <f>F22+F26</f>
        <v>487080</v>
      </c>
      <c r="G21" s="36">
        <f t="shared" si="0"/>
        <v>1</v>
      </c>
      <c r="H21" s="37">
        <f>H22+H26</f>
        <v>29140</v>
      </c>
      <c r="I21" s="35">
        <f>I22+I26</f>
        <v>487080</v>
      </c>
      <c r="J21" s="35">
        <f>J22+J26</f>
        <v>487080</v>
      </c>
      <c r="K21" s="38">
        <f>J21/I21</f>
        <v>1</v>
      </c>
    </row>
    <row r="22" spans="1:11" s="12" customFormat="1" ht="36">
      <c r="A22" s="79"/>
      <c r="B22" s="40">
        <v>75101</v>
      </c>
      <c r="C22" s="80" t="s">
        <v>111</v>
      </c>
      <c r="D22" s="42">
        <f aca="true" t="shared" si="1" ref="D22:F23">D23</f>
        <v>29140</v>
      </c>
      <c r="E22" s="42">
        <f t="shared" si="1"/>
        <v>29140</v>
      </c>
      <c r="F22" s="42">
        <f t="shared" si="1"/>
        <v>29140</v>
      </c>
      <c r="G22" s="43">
        <f t="shared" si="0"/>
        <v>1</v>
      </c>
      <c r="H22" s="44">
        <f>H25</f>
        <v>29140</v>
      </c>
      <c r="I22" s="44">
        <f>I25</f>
        <v>29140</v>
      </c>
      <c r="J22" s="44">
        <f>J25</f>
        <v>29140</v>
      </c>
      <c r="K22" s="45">
        <f>J22/I22</f>
        <v>1</v>
      </c>
    </row>
    <row r="23" spans="1:11" s="12" customFormat="1" ht="42.75" customHeight="1">
      <c r="A23" s="46"/>
      <c r="B23" s="300"/>
      <c r="C23" s="301" t="s">
        <v>104</v>
      </c>
      <c r="D23" s="49">
        <f t="shared" si="1"/>
        <v>29140</v>
      </c>
      <c r="E23" s="49">
        <f t="shared" si="1"/>
        <v>29140</v>
      </c>
      <c r="F23" s="49">
        <f t="shared" si="1"/>
        <v>29140</v>
      </c>
      <c r="G23" s="50">
        <f t="shared" si="0"/>
        <v>1</v>
      </c>
      <c r="H23" s="51"/>
      <c r="I23" s="49"/>
      <c r="J23" s="49"/>
      <c r="K23" s="52"/>
    </row>
    <row r="24" spans="1:11" s="12" customFormat="1" ht="65.25" customHeight="1">
      <c r="A24" s="46"/>
      <c r="B24" s="81">
        <v>2010</v>
      </c>
      <c r="C24" s="82" t="s">
        <v>44</v>
      </c>
      <c r="D24" s="55">
        <v>29140</v>
      </c>
      <c r="E24" s="55">
        <v>29140</v>
      </c>
      <c r="F24" s="55">
        <v>29140</v>
      </c>
      <c r="G24" s="311">
        <f t="shared" si="0"/>
        <v>1</v>
      </c>
      <c r="H24" s="57"/>
      <c r="I24" s="55"/>
      <c r="J24" s="55"/>
      <c r="K24" s="58"/>
    </row>
    <row r="25" spans="1:11" s="12" customFormat="1" ht="28.5" customHeight="1">
      <c r="A25" s="59"/>
      <c r="B25" s="59"/>
      <c r="C25" s="85" t="s">
        <v>78</v>
      </c>
      <c r="D25" s="86"/>
      <c r="E25" s="86"/>
      <c r="F25" s="86"/>
      <c r="G25" s="87"/>
      <c r="H25" s="88">
        <v>29140</v>
      </c>
      <c r="I25" s="86">
        <v>29140</v>
      </c>
      <c r="J25" s="86">
        <v>29140</v>
      </c>
      <c r="K25" s="89">
        <f>J25/I25</f>
        <v>1</v>
      </c>
    </row>
    <row r="26" spans="1:11" s="12" customFormat="1" ht="24.75" customHeight="1">
      <c r="A26" s="90"/>
      <c r="B26" s="299">
        <v>75113</v>
      </c>
      <c r="C26" s="122" t="s">
        <v>79</v>
      </c>
      <c r="D26" s="92"/>
      <c r="E26" s="92">
        <f>E27</f>
        <v>457940</v>
      </c>
      <c r="F26" s="92">
        <f>F27</f>
        <v>457940</v>
      </c>
      <c r="G26" s="93">
        <f t="shared" si="0"/>
        <v>1</v>
      </c>
      <c r="H26" s="94"/>
      <c r="I26" s="94">
        <f>I29</f>
        <v>457940</v>
      </c>
      <c r="J26" s="94">
        <f>J29</f>
        <v>457940</v>
      </c>
      <c r="K26" s="95">
        <f>J26/I26</f>
        <v>1</v>
      </c>
    </row>
    <row r="27" spans="1:11" s="12" customFormat="1" ht="42" customHeight="1">
      <c r="A27" s="84"/>
      <c r="B27" s="96"/>
      <c r="C27" s="97" t="s">
        <v>122</v>
      </c>
      <c r="D27" s="98"/>
      <c r="E27" s="98">
        <f>E28</f>
        <v>457940</v>
      </c>
      <c r="F27" s="98">
        <f>F28</f>
        <v>457940</v>
      </c>
      <c r="G27" s="99">
        <f t="shared" si="0"/>
        <v>1</v>
      </c>
      <c r="H27" s="100"/>
      <c r="I27" s="98"/>
      <c r="J27" s="98"/>
      <c r="K27" s="101"/>
    </row>
    <row r="28" spans="1:11" s="12" customFormat="1" ht="63.75" customHeight="1">
      <c r="A28" s="84"/>
      <c r="B28" s="81">
        <v>2010</v>
      </c>
      <c r="C28" s="102" t="s">
        <v>58</v>
      </c>
      <c r="D28" s="103"/>
      <c r="E28" s="103">
        <v>457940</v>
      </c>
      <c r="F28" s="103">
        <v>457940</v>
      </c>
      <c r="G28" s="104">
        <f t="shared" si="0"/>
        <v>1</v>
      </c>
      <c r="H28" s="105"/>
      <c r="I28" s="103"/>
      <c r="J28" s="103"/>
      <c r="K28" s="106"/>
    </row>
    <row r="29" spans="1:11" s="12" customFormat="1" ht="37.5" customHeight="1">
      <c r="A29" s="59"/>
      <c r="B29" s="59"/>
      <c r="C29" s="85" t="s">
        <v>80</v>
      </c>
      <c r="D29" s="107"/>
      <c r="E29" s="107"/>
      <c r="F29" s="107"/>
      <c r="G29" s="87"/>
      <c r="H29" s="108"/>
      <c r="I29" s="107">
        <v>457940</v>
      </c>
      <c r="J29" s="107">
        <v>457940</v>
      </c>
      <c r="K29" s="89">
        <f>J29/I29</f>
        <v>1</v>
      </c>
    </row>
    <row r="30" spans="1:11" s="12" customFormat="1" ht="36.75" customHeight="1">
      <c r="A30" s="76">
        <v>754</v>
      </c>
      <c r="B30" s="109"/>
      <c r="C30" s="34" t="s">
        <v>2</v>
      </c>
      <c r="D30" s="35">
        <f>D31</f>
        <v>2200</v>
      </c>
      <c r="E30" s="35">
        <f aca="true" t="shared" si="2" ref="E30:F32">E31</f>
        <v>2200</v>
      </c>
      <c r="F30" s="35">
        <f t="shared" si="2"/>
        <v>2200</v>
      </c>
      <c r="G30" s="36">
        <f t="shared" si="0"/>
        <v>1</v>
      </c>
      <c r="H30" s="37">
        <f>H31</f>
        <v>2200</v>
      </c>
      <c r="I30" s="35">
        <f>I31</f>
        <v>2200</v>
      </c>
      <c r="J30" s="35">
        <f>J31</f>
        <v>2200</v>
      </c>
      <c r="K30" s="38">
        <f>J30/I30</f>
        <v>1</v>
      </c>
    </row>
    <row r="31" spans="1:11" s="12" customFormat="1" ht="21.75" customHeight="1">
      <c r="A31" s="39"/>
      <c r="B31" s="110">
        <v>75414</v>
      </c>
      <c r="C31" s="111" t="s">
        <v>46</v>
      </c>
      <c r="D31" s="92">
        <f>D32</f>
        <v>2200</v>
      </c>
      <c r="E31" s="92">
        <f t="shared" si="2"/>
        <v>2200</v>
      </c>
      <c r="F31" s="92">
        <f t="shared" si="2"/>
        <v>2200</v>
      </c>
      <c r="G31" s="112">
        <f t="shared" si="0"/>
        <v>1</v>
      </c>
      <c r="H31" s="94">
        <f>H34</f>
        <v>2200</v>
      </c>
      <c r="I31" s="94">
        <f>I34</f>
        <v>2200</v>
      </c>
      <c r="J31" s="94">
        <f>J34</f>
        <v>2200</v>
      </c>
      <c r="K31" s="95">
        <f>J31/I31</f>
        <v>1</v>
      </c>
    </row>
    <row r="32" spans="1:11" s="12" customFormat="1" ht="36.75">
      <c r="A32" s="46"/>
      <c r="B32" s="113"/>
      <c r="C32" s="48" t="s">
        <v>123</v>
      </c>
      <c r="D32" s="49">
        <f>D33</f>
        <v>2200</v>
      </c>
      <c r="E32" s="49">
        <f t="shared" si="2"/>
        <v>2200</v>
      </c>
      <c r="F32" s="49">
        <f t="shared" si="2"/>
        <v>2200</v>
      </c>
      <c r="G32" s="50">
        <f t="shared" si="0"/>
        <v>1</v>
      </c>
      <c r="H32" s="51"/>
      <c r="I32" s="49"/>
      <c r="J32" s="49"/>
      <c r="K32" s="52"/>
    </row>
    <row r="33" spans="1:11" s="12" customFormat="1" ht="60.75" customHeight="1">
      <c r="A33" s="46"/>
      <c r="B33" s="53">
        <v>2010</v>
      </c>
      <c r="C33" s="54" t="s">
        <v>44</v>
      </c>
      <c r="D33" s="55">
        <v>2200</v>
      </c>
      <c r="E33" s="55">
        <v>2200</v>
      </c>
      <c r="F33" s="55">
        <v>2200</v>
      </c>
      <c r="G33" s="56">
        <f t="shared" si="0"/>
        <v>1</v>
      </c>
      <c r="H33" s="57"/>
      <c r="I33" s="55"/>
      <c r="J33" s="55"/>
      <c r="K33" s="58"/>
    </row>
    <row r="34" spans="1:11" s="12" customFormat="1" ht="31.5" customHeight="1">
      <c r="A34" s="114"/>
      <c r="B34" s="114"/>
      <c r="C34" s="115" t="s">
        <v>50</v>
      </c>
      <c r="D34" s="116"/>
      <c r="E34" s="116"/>
      <c r="F34" s="116"/>
      <c r="G34" s="117"/>
      <c r="H34" s="118">
        <v>2200</v>
      </c>
      <c r="I34" s="116">
        <v>2200</v>
      </c>
      <c r="J34" s="116">
        <v>2200</v>
      </c>
      <c r="K34" s="119">
        <f>J34/I34</f>
        <v>1</v>
      </c>
    </row>
    <row r="35" spans="1:11" s="12" customFormat="1" ht="21.75" customHeight="1">
      <c r="A35" s="76">
        <v>801</v>
      </c>
      <c r="B35" s="77"/>
      <c r="C35" s="34" t="s">
        <v>54</v>
      </c>
      <c r="D35" s="35"/>
      <c r="E35" s="35">
        <f aca="true" t="shared" si="3" ref="E35:F37">E36</f>
        <v>14000</v>
      </c>
      <c r="F35" s="35">
        <f t="shared" si="3"/>
        <v>14000</v>
      </c>
      <c r="G35" s="36">
        <f t="shared" si="0"/>
        <v>1</v>
      </c>
      <c r="H35" s="37"/>
      <c r="I35" s="35">
        <f>I36</f>
        <v>14000</v>
      </c>
      <c r="J35" s="35">
        <f>J36</f>
        <v>14000</v>
      </c>
      <c r="K35" s="38">
        <f>J35/I35</f>
        <v>1</v>
      </c>
    </row>
    <row r="36" spans="1:11" s="12" customFormat="1" ht="21.75" customHeight="1">
      <c r="A36" s="120"/>
      <c r="B36" s="121">
        <v>80101</v>
      </c>
      <c r="C36" s="122" t="s">
        <v>55</v>
      </c>
      <c r="D36" s="123"/>
      <c r="E36" s="123">
        <f t="shared" si="3"/>
        <v>14000</v>
      </c>
      <c r="F36" s="123">
        <f t="shared" si="3"/>
        <v>14000</v>
      </c>
      <c r="G36" s="124">
        <f t="shared" si="0"/>
        <v>1</v>
      </c>
      <c r="H36" s="125"/>
      <c r="I36" s="123">
        <f>I39</f>
        <v>14000</v>
      </c>
      <c r="J36" s="123">
        <f>J39</f>
        <v>14000</v>
      </c>
      <c r="K36" s="126">
        <f>J35/I35</f>
        <v>1</v>
      </c>
    </row>
    <row r="37" spans="1:11" s="12" customFormat="1" ht="36.75">
      <c r="A37" s="20"/>
      <c r="B37" s="47"/>
      <c r="C37" s="48" t="s">
        <v>129</v>
      </c>
      <c r="D37" s="127"/>
      <c r="E37" s="127">
        <f t="shared" si="3"/>
        <v>14000</v>
      </c>
      <c r="F37" s="127">
        <f t="shared" si="3"/>
        <v>14000</v>
      </c>
      <c r="G37" s="128">
        <f t="shared" si="0"/>
        <v>1</v>
      </c>
      <c r="H37" s="129"/>
      <c r="I37" s="127"/>
      <c r="J37" s="127"/>
      <c r="K37" s="130"/>
    </row>
    <row r="38" spans="1:11" s="12" customFormat="1" ht="57.75" customHeight="1">
      <c r="A38" s="84"/>
      <c r="B38" s="53">
        <v>2010</v>
      </c>
      <c r="C38" s="54" t="s">
        <v>44</v>
      </c>
      <c r="D38" s="131"/>
      <c r="E38" s="131">
        <v>14000</v>
      </c>
      <c r="F38" s="131">
        <v>14000</v>
      </c>
      <c r="G38" s="132">
        <f t="shared" si="0"/>
        <v>1</v>
      </c>
      <c r="H38" s="133"/>
      <c r="I38" s="131"/>
      <c r="J38" s="131"/>
      <c r="K38" s="134"/>
    </row>
    <row r="39" spans="1:11" s="12" customFormat="1" ht="26.25" customHeight="1">
      <c r="A39" s="20"/>
      <c r="B39" s="135"/>
      <c r="C39" s="97" t="s">
        <v>81</v>
      </c>
      <c r="D39" s="136"/>
      <c r="E39" s="136"/>
      <c r="F39" s="136"/>
      <c r="G39" s="128"/>
      <c r="H39" s="137"/>
      <c r="I39" s="136">
        <v>14000</v>
      </c>
      <c r="J39" s="136">
        <v>14000</v>
      </c>
      <c r="K39" s="138">
        <f>J39/I39</f>
        <v>1</v>
      </c>
    </row>
    <row r="40" spans="1:11" s="12" customFormat="1" ht="21.75" customHeight="1">
      <c r="A40" s="32">
        <v>852</v>
      </c>
      <c r="B40" s="33"/>
      <c r="C40" s="139" t="s">
        <v>100</v>
      </c>
      <c r="D40" s="140">
        <f>D41+D54+D64+D68+D74+D80+D89</f>
        <v>24875000</v>
      </c>
      <c r="E40" s="140">
        <f>E41+E54+E64+E68+E74+E80+E89</f>
        <v>48755425</v>
      </c>
      <c r="F40" s="140">
        <f>F41+F54+F64+F68+F74+F80+F89</f>
        <v>48058486</v>
      </c>
      <c r="G40" s="141">
        <f t="shared" si="0"/>
        <v>0.985705406116345</v>
      </c>
      <c r="H40" s="142">
        <f>H41+H54+H64+H68+H74+H80+H89</f>
        <v>24767000</v>
      </c>
      <c r="I40" s="140">
        <f>I41+I54+I64+I68+I74+I80+I89</f>
        <v>48647425</v>
      </c>
      <c r="J40" s="140">
        <f>J41+J54+J64+J68+J74+J80+J89</f>
        <v>47914417</v>
      </c>
      <c r="K40" s="143">
        <f>J40/I40</f>
        <v>0.984932234337172</v>
      </c>
    </row>
    <row r="41" spans="1:11" s="12" customFormat="1" ht="21.75" customHeight="1">
      <c r="A41" s="144"/>
      <c r="B41" s="40">
        <v>85203</v>
      </c>
      <c r="C41" s="111" t="s">
        <v>3</v>
      </c>
      <c r="D41" s="92">
        <f>D42+D44+D46</f>
        <v>724000</v>
      </c>
      <c r="E41" s="92">
        <f>E42+E44+E46</f>
        <v>867900</v>
      </c>
      <c r="F41" s="92">
        <f>F42+F44+F46</f>
        <v>878814</v>
      </c>
      <c r="G41" s="112">
        <f t="shared" si="0"/>
        <v>1.01257518147252</v>
      </c>
      <c r="H41" s="92">
        <f>H48+H53</f>
        <v>706000</v>
      </c>
      <c r="I41" s="92">
        <f>I48+I53</f>
        <v>849900</v>
      </c>
      <c r="J41" s="92">
        <f>J48+J53</f>
        <v>849899</v>
      </c>
      <c r="K41" s="95">
        <v>0.9999</v>
      </c>
    </row>
    <row r="42" spans="1:11" s="12" customFormat="1" ht="37.5" customHeight="1">
      <c r="A42" s="46"/>
      <c r="B42" s="47"/>
      <c r="C42" s="48" t="s">
        <v>39</v>
      </c>
      <c r="D42" s="49">
        <f>D43</f>
        <v>706000</v>
      </c>
      <c r="E42" s="49">
        <f>E43</f>
        <v>774900</v>
      </c>
      <c r="F42" s="49">
        <f>F43</f>
        <v>774899</v>
      </c>
      <c r="G42" s="50">
        <v>0.9999</v>
      </c>
      <c r="H42" s="51"/>
      <c r="I42" s="49"/>
      <c r="J42" s="49"/>
      <c r="K42" s="52"/>
    </row>
    <row r="43" spans="1:11" s="12" customFormat="1" ht="56.25" customHeight="1">
      <c r="A43" s="84"/>
      <c r="B43" s="53">
        <v>2010</v>
      </c>
      <c r="C43" s="54" t="s">
        <v>44</v>
      </c>
      <c r="D43" s="55">
        <v>706000</v>
      </c>
      <c r="E43" s="55">
        <v>774900</v>
      </c>
      <c r="F43" s="55">
        <v>774899</v>
      </c>
      <c r="G43" s="56">
        <v>0.9999</v>
      </c>
      <c r="H43" s="57"/>
      <c r="I43" s="55"/>
      <c r="J43" s="55"/>
      <c r="K43" s="58"/>
    </row>
    <row r="44" spans="1:11" s="12" customFormat="1" ht="39" customHeight="1">
      <c r="A44" s="46"/>
      <c r="B44" s="84"/>
      <c r="C44" s="145" t="s">
        <v>82</v>
      </c>
      <c r="D44" s="146"/>
      <c r="E44" s="146">
        <f>E45</f>
        <v>75000</v>
      </c>
      <c r="F44" s="146">
        <f>F45</f>
        <v>75000</v>
      </c>
      <c r="G44" s="83">
        <f t="shared" si="0"/>
        <v>1</v>
      </c>
      <c r="H44" s="147"/>
      <c r="I44" s="146"/>
      <c r="J44" s="146"/>
      <c r="K44" s="148"/>
    </row>
    <row r="45" spans="1:11" s="12" customFormat="1" ht="79.5" customHeight="1">
      <c r="A45" s="59"/>
      <c r="B45" s="59">
        <v>6310</v>
      </c>
      <c r="C45" s="54" t="s">
        <v>124</v>
      </c>
      <c r="D45" s="103"/>
      <c r="E45" s="103">
        <v>75000</v>
      </c>
      <c r="F45" s="103">
        <v>75000</v>
      </c>
      <c r="G45" s="104">
        <f t="shared" si="0"/>
        <v>1</v>
      </c>
      <c r="H45" s="105"/>
      <c r="I45" s="103"/>
      <c r="J45" s="103"/>
      <c r="K45" s="106"/>
    </row>
    <row r="46" spans="1:11" s="12" customFormat="1" ht="24.75" customHeight="1">
      <c r="A46" s="84"/>
      <c r="B46" s="84"/>
      <c r="C46" s="149" t="s">
        <v>47</v>
      </c>
      <c r="D46" s="150">
        <f>D47</f>
        <v>18000</v>
      </c>
      <c r="E46" s="150">
        <f>E47</f>
        <v>18000</v>
      </c>
      <c r="F46" s="150">
        <f>F47</f>
        <v>28915</v>
      </c>
      <c r="G46" s="151">
        <f t="shared" si="0"/>
        <v>1.6063888888888889</v>
      </c>
      <c r="H46" s="152"/>
      <c r="I46" s="150"/>
      <c r="J46" s="150"/>
      <c r="K46" s="153"/>
    </row>
    <row r="47" spans="1:11" s="12" customFormat="1" ht="39" customHeight="1">
      <c r="A47" s="84"/>
      <c r="B47" s="59">
        <v>2350</v>
      </c>
      <c r="C47" s="60" t="s">
        <v>45</v>
      </c>
      <c r="D47" s="154">
        <v>18000</v>
      </c>
      <c r="E47" s="154">
        <v>18000</v>
      </c>
      <c r="F47" s="154">
        <v>28915</v>
      </c>
      <c r="G47" s="132">
        <f t="shared" si="0"/>
        <v>1.6063888888888889</v>
      </c>
      <c r="H47" s="155"/>
      <c r="I47" s="154"/>
      <c r="J47" s="154"/>
      <c r="K47" s="156"/>
    </row>
    <row r="48" spans="1:11" s="12" customFormat="1" ht="40.5" customHeight="1">
      <c r="A48" s="84"/>
      <c r="B48" s="84"/>
      <c r="C48" s="157" t="s">
        <v>108</v>
      </c>
      <c r="D48" s="158"/>
      <c r="E48" s="158"/>
      <c r="F48" s="158"/>
      <c r="G48" s="159"/>
      <c r="H48" s="160">
        <f>SUM(H49:H51)</f>
        <v>468000</v>
      </c>
      <c r="I48" s="158">
        <f>SUM(I49:I52)</f>
        <v>611900</v>
      </c>
      <c r="J48" s="158">
        <f>SUM(J49:J52)</f>
        <v>611899</v>
      </c>
      <c r="K48" s="161">
        <v>0.9999</v>
      </c>
    </row>
    <row r="49" spans="1:11" s="12" customFormat="1" ht="21.75" customHeight="1">
      <c r="A49" s="20"/>
      <c r="B49" s="20"/>
      <c r="C49" s="162" t="s">
        <v>28</v>
      </c>
      <c r="D49" s="163"/>
      <c r="E49" s="163"/>
      <c r="F49" s="163"/>
      <c r="G49" s="164"/>
      <c r="H49" s="165">
        <v>253000</v>
      </c>
      <c r="I49" s="163">
        <v>261300</v>
      </c>
      <c r="J49" s="163">
        <v>261300</v>
      </c>
      <c r="K49" s="166">
        <f aca="true" t="shared" si="4" ref="K49:K54">J49/I49</f>
        <v>1</v>
      </c>
    </row>
    <row r="50" spans="1:11" s="12" customFormat="1" ht="21.75" customHeight="1">
      <c r="A50" s="20"/>
      <c r="B50" s="20"/>
      <c r="C50" s="167" t="s">
        <v>29</v>
      </c>
      <c r="D50" s="168"/>
      <c r="E50" s="168"/>
      <c r="F50" s="168"/>
      <c r="G50" s="169"/>
      <c r="H50" s="170">
        <v>164000</v>
      </c>
      <c r="I50" s="168">
        <v>222406</v>
      </c>
      <c r="J50" s="168">
        <v>222405</v>
      </c>
      <c r="K50" s="171">
        <v>0.9999</v>
      </c>
    </row>
    <row r="51" spans="1:11" s="12" customFormat="1" ht="21.75" customHeight="1">
      <c r="A51" s="20"/>
      <c r="B51" s="20"/>
      <c r="C51" s="167" t="s">
        <v>30</v>
      </c>
      <c r="D51" s="168"/>
      <c r="E51" s="168"/>
      <c r="F51" s="168"/>
      <c r="G51" s="169"/>
      <c r="H51" s="170">
        <v>51000</v>
      </c>
      <c r="I51" s="168">
        <v>53194</v>
      </c>
      <c r="J51" s="168">
        <v>53194</v>
      </c>
      <c r="K51" s="171">
        <f t="shared" si="4"/>
        <v>1</v>
      </c>
    </row>
    <row r="52" spans="1:11" s="12" customFormat="1" ht="21.75" customHeight="1">
      <c r="A52" s="20"/>
      <c r="B52" s="20"/>
      <c r="C52" s="167" t="s">
        <v>68</v>
      </c>
      <c r="D52" s="168"/>
      <c r="E52" s="168"/>
      <c r="F52" s="168"/>
      <c r="G52" s="169"/>
      <c r="H52" s="170"/>
      <c r="I52" s="168">
        <v>75000</v>
      </c>
      <c r="J52" s="168">
        <v>75000</v>
      </c>
      <c r="K52" s="171">
        <f t="shared" si="4"/>
        <v>1</v>
      </c>
    </row>
    <row r="53" spans="1:11" s="12" customFormat="1" ht="42" customHeight="1">
      <c r="A53" s="20"/>
      <c r="B53" s="114"/>
      <c r="C53" s="172" t="s">
        <v>112</v>
      </c>
      <c r="D53" s="173"/>
      <c r="E53" s="173"/>
      <c r="F53" s="173"/>
      <c r="G53" s="174"/>
      <c r="H53" s="175">
        <v>238000</v>
      </c>
      <c r="I53" s="173">
        <v>238000</v>
      </c>
      <c r="J53" s="173">
        <v>238000</v>
      </c>
      <c r="K53" s="176">
        <f t="shared" si="4"/>
        <v>1</v>
      </c>
    </row>
    <row r="54" spans="1:11" s="12" customFormat="1" ht="41.25" customHeight="1">
      <c r="A54" s="177"/>
      <c r="B54" s="178">
        <v>85212</v>
      </c>
      <c r="C54" s="111" t="s">
        <v>117</v>
      </c>
      <c r="D54" s="92"/>
      <c r="E54" s="92">
        <f>E55+E57</f>
        <v>33127516</v>
      </c>
      <c r="F54" s="92">
        <f>F55+F57</f>
        <v>32852881</v>
      </c>
      <c r="G54" s="112">
        <f t="shared" si="0"/>
        <v>0.991709761758171</v>
      </c>
      <c r="H54" s="92"/>
      <c r="I54" s="92">
        <f>SUM(I59:I63)</f>
        <v>33127516</v>
      </c>
      <c r="J54" s="92">
        <f>SUM(J59:J63)</f>
        <v>32852881</v>
      </c>
      <c r="K54" s="95">
        <f t="shared" si="4"/>
        <v>0.991709761758171</v>
      </c>
    </row>
    <row r="55" spans="1:11" s="12" customFormat="1" ht="37.5" customHeight="1">
      <c r="A55" s="46"/>
      <c r="B55" s="96"/>
      <c r="C55" s="48" t="s">
        <v>130</v>
      </c>
      <c r="D55" s="49"/>
      <c r="E55" s="49">
        <f>E56</f>
        <v>32954026</v>
      </c>
      <c r="F55" s="49">
        <f>F56</f>
        <v>32679391</v>
      </c>
      <c r="G55" s="50">
        <f t="shared" si="0"/>
        <v>0.9916661169108746</v>
      </c>
      <c r="H55" s="51"/>
      <c r="I55" s="49"/>
      <c r="J55" s="49"/>
      <c r="K55" s="52"/>
    </row>
    <row r="56" spans="1:11" s="12" customFormat="1" ht="57.75" customHeight="1">
      <c r="A56" s="84"/>
      <c r="B56" s="59">
        <v>2010</v>
      </c>
      <c r="C56" s="102" t="s">
        <v>58</v>
      </c>
      <c r="D56" s="103"/>
      <c r="E56" s="103">
        <v>32954026</v>
      </c>
      <c r="F56" s="103">
        <v>32679391</v>
      </c>
      <c r="G56" s="104">
        <f t="shared" si="0"/>
        <v>0.9916661169108746</v>
      </c>
      <c r="H56" s="105"/>
      <c r="I56" s="103"/>
      <c r="J56" s="103"/>
      <c r="K56" s="106"/>
    </row>
    <row r="57" spans="1:11" s="12" customFormat="1" ht="54.75">
      <c r="A57" s="46"/>
      <c r="B57" s="26"/>
      <c r="C57" s="145" t="s">
        <v>83</v>
      </c>
      <c r="D57" s="146"/>
      <c r="E57" s="146">
        <f>E58</f>
        <v>173490</v>
      </c>
      <c r="F57" s="146">
        <f>F58</f>
        <v>173490</v>
      </c>
      <c r="G57" s="83">
        <f t="shared" si="0"/>
        <v>1</v>
      </c>
      <c r="H57" s="147"/>
      <c r="I57" s="146"/>
      <c r="J57" s="146"/>
      <c r="K57" s="148"/>
    </row>
    <row r="58" spans="1:11" s="12" customFormat="1" ht="75">
      <c r="A58" s="84"/>
      <c r="B58" s="302">
        <v>6310</v>
      </c>
      <c r="C58" s="54" t="s">
        <v>84</v>
      </c>
      <c r="D58" s="103"/>
      <c r="E58" s="103">
        <v>173490</v>
      </c>
      <c r="F58" s="103">
        <v>173490</v>
      </c>
      <c r="G58" s="104">
        <f t="shared" si="0"/>
        <v>1</v>
      </c>
      <c r="H58" s="105"/>
      <c r="I58" s="103"/>
      <c r="J58" s="103"/>
      <c r="K58" s="106"/>
    </row>
    <row r="59" spans="1:11" s="12" customFormat="1" ht="21.75" customHeight="1">
      <c r="A59" s="20"/>
      <c r="B59" s="20"/>
      <c r="C59" s="312" t="s">
        <v>28</v>
      </c>
      <c r="D59" s="313"/>
      <c r="E59" s="313"/>
      <c r="F59" s="313"/>
      <c r="G59" s="314"/>
      <c r="H59" s="315"/>
      <c r="I59" s="313">
        <v>513943</v>
      </c>
      <c r="J59" s="313">
        <v>508341</v>
      </c>
      <c r="K59" s="316">
        <f>J59/I59</f>
        <v>0.9890999585557153</v>
      </c>
    </row>
    <row r="60" spans="1:11" s="12" customFormat="1" ht="21.75" customHeight="1">
      <c r="A60" s="20"/>
      <c r="B60" s="20"/>
      <c r="C60" s="317" t="s">
        <v>29</v>
      </c>
      <c r="D60" s="318"/>
      <c r="E60" s="318"/>
      <c r="F60" s="318"/>
      <c r="G60" s="319"/>
      <c r="H60" s="320"/>
      <c r="I60" s="318">
        <v>350592</v>
      </c>
      <c r="J60" s="318">
        <v>350592</v>
      </c>
      <c r="K60" s="321">
        <f>J60/I60</f>
        <v>1</v>
      </c>
    </row>
    <row r="61" spans="1:11" s="12" customFormat="1" ht="21.75" customHeight="1">
      <c r="A61" s="20"/>
      <c r="B61" s="20"/>
      <c r="C61" s="317" t="s">
        <v>30</v>
      </c>
      <c r="D61" s="318"/>
      <c r="E61" s="318"/>
      <c r="F61" s="318"/>
      <c r="G61" s="319"/>
      <c r="H61" s="320"/>
      <c r="I61" s="318">
        <v>97899</v>
      </c>
      <c r="J61" s="318">
        <v>97898</v>
      </c>
      <c r="K61" s="321">
        <v>0.9999</v>
      </c>
    </row>
    <row r="62" spans="1:11" s="12" customFormat="1" ht="21.75" customHeight="1">
      <c r="A62" s="20"/>
      <c r="B62" s="20"/>
      <c r="C62" s="317" t="s">
        <v>85</v>
      </c>
      <c r="D62" s="318"/>
      <c r="E62" s="318"/>
      <c r="F62" s="318"/>
      <c r="G62" s="319"/>
      <c r="H62" s="320"/>
      <c r="I62" s="318">
        <v>31991592</v>
      </c>
      <c r="J62" s="318">
        <v>31722560</v>
      </c>
      <c r="K62" s="321">
        <f>J62/I62</f>
        <v>0.9915905404144939</v>
      </c>
    </row>
    <row r="63" spans="1:11" s="12" customFormat="1" ht="21.75" customHeight="1">
      <c r="A63" s="20"/>
      <c r="B63" s="114"/>
      <c r="C63" s="322" t="s">
        <v>68</v>
      </c>
      <c r="D63" s="323"/>
      <c r="E63" s="323"/>
      <c r="F63" s="323"/>
      <c r="G63" s="324"/>
      <c r="H63" s="325"/>
      <c r="I63" s="323">
        <v>173490</v>
      </c>
      <c r="J63" s="323">
        <v>173490</v>
      </c>
      <c r="K63" s="326">
        <f>J63/I63</f>
        <v>1</v>
      </c>
    </row>
    <row r="64" spans="1:11" s="12" customFormat="1" ht="57.75" customHeight="1">
      <c r="A64" s="120"/>
      <c r="B64" s="121">
        <v>85213</v>
      </c>
      <c r="C64" s="122" t="s">
        <v>87</v>
      </c>
      <c r="D64" s="123">
        <f aca="true" t="shared" si="5" ref="D64:F65">D65</f>
        <v>710000</v>
      </c>
      <c r="E64" s="123">
        <f t="shared" si="5"/>
        <v>619689</v>
      </c>
      <c r="F64" s="123">
        <f t="shared" si="5"/>
        <v>613600</v>
      </c>
      <c r="G64" s="124">
        <f t="shared" si="0"/>
        <v>0.9901741034615751</v>
      </c>
      <c r="H64" s="125">
        <f>H67</f>
        <v>710000</v>
      </c>
      <c r="I64" s="125">
        <f>I67</f>
        <v>619689</v>
      </c>
      <c r="J64" s="125">
        <f>J67</f>
        <v>613600</v>
      </c>
      <c r="K64" s="126">
        <f>J64/I64</f>
        <v>0.9901741034615751</v>
      </c>
    </row>
    <row r="65" spans="1:11" s="12" customFormat="1" ht="54.75" customHeight="1">
      <c r="A65" s="20"/>
      <c r="B65" s="135"/>
      <c r="C65" s="48" t="s">
        <v>51</v>
      </c>
      <c r="D65" s="127">
        <f t="shared" si="5"/>
        <v>710000</v>
      </c>
      <c r="E65" s="127">
        <f t="shared" si="5"/>
        <v>619689</v>
      </c>
      <c r="F65" s="127">
        <f t="shared" si="5"/>
        <v>613600</v>
      </c>
      <c r="G65" s="179">
        <f t="shared" si="0"/>
        <v>0.9901741034615751</v>
      </c>
      <c r="H65" s="129"/>
      <c r="I65" s="127"/>
      <c r="J65" s="127"/>
      <c r="K65" s="130"/>
    </row>
    <row r="66" spans="1:11" s="12" customFormat="1" ht="62.25" customHeight="1">
      <c r="A66" s="59"/>
      <c r="B66" s="53">
        <v>2010</v>
      </c>
      <c r="C66" s="54" t="s">
        <v>44</v>
      </c>
      <c r="D66" s="55">
        <v>710000</v>
      </c>
      <c r="E66" s="55">
        <v>619689</v>
      </c>
      <c r="F66" s="55">
        <v>613600</v>
      </c>
      <c r="G66" s="56">
        <f t="shared" si="0"/>
        <v>0.9901741034615751</v>
      </c>
      <c r="H66" s="57"/>
      <c r="I66" s="55"/>
      <c r="J66" s="55"/>
      <c r="K66" s="58"/>
    </row>
    <row r="67" spans="1:11" s="12" customFormat="1" ht="42" customHeight="1">
      <c r="A67" s="20"/>
      <c r="B67" s="114"/>
      <c r="C67" s="85" t="s">
        <v>86</v>
      </c>
      <c r="D67" s="116"/>
      <c r="E67" s="116"/>
      <c r="F67" s="116"/>
      <c r="G67" s="117"/>
      <c r="H67" s="118">
        <v>710000</v>
      </c>
      <c r="I67" s="116">
        <v>619689</v>
      </c>
      <c r="J67" s="116">
        <v>613600</v>
      </c>
      <c r="K67" s="119">
        <f>J67/I67</f>
        <v>0.9901741034615751</v>
      </c>
    </row>
    <row r="68" spans="1:11" s="12" customFormat="1" ht="33.75" customHeight="1">
      <c r="A68" s="39"/>
      <c r="B68" s="180">
        <v>85214</v>
      </c>
      <c r="C68" s="111" t="s">
        <v>43</v>
      </c>
      <c r="D68" s="92">
        <f aca="true" t="shared" si="6" ref="D68:F69">D69</f>
        <v>14563000</v>
      </c>
      <c r="E68" s="92">
        <f t="shared" si="6"/>
        <v>9649880</v>
      </c>
      <c r="F68" s="92">
        <f>F69+F71</f>
        <v>9243120</v>
      </c>
      <c r="G68" s="112">
        <f t="shared" si="0"/>
        <v>0.9578481804955088</v>
      </c>
      <c r="H68" s="94">
        <f>H73</f>
        <v>14563000</v>
      </c>
      <c r="I68" s="94">
        <f>I73</f>
        <v>9649880</v>
      </c>
      <c r="J68" s="94">
        <f>J73</f>
        <v>9198442</v>
      </c>
      <c r="K68" s="95">
        <f>J68/I68</f>
        <v>0.9532182783620107</v>
      </c>
    </row>
    <row r="69" spans="1:11" s="12" customFormat="1" ht="43.5" customHeight="1">
      <c r="A69" s="46"/>
      <c r="B69" s="47"/>
      <c r="C69" s="48" t="s">
        <v>132</v>
      </c>
      <c r="D69" s="49">
        <f t="shared" si="6"/>
        <v>14563000</v>
      </c>
      <c r="E69" s="49">
        <f t="shared" si="6"/>
        <v>9649880</v>
      </c>
      <c r="F69" s="49">
        <f t="shared" si="6"/>
        <v>9198442</v>
      </c>
      <c r="G69" s="50">
        <f t="shared" si="0"/>
        <v>0.9532182783620107</v>
      </c>
      <c r="H69" s="51"/>
      <c r="I69" s="49"/>
      <c r="J69" s="49"/>
      <c r="K69" s="52"/>
    </row>
    <row r="70" spans="1:11" s="12" customFormat="1" ht="59.25" customHeight="1">
      <c r="A70" s="84"/>
      <c r="B70" s="53">
        <v>2010</v>
      </c>
      <c r="C70" s="54" t="s">
        <v>44</v>
      </c>
      <c r="D70" s="103">
        <v>14563000</v>
      </c>
      <c r="E70" s="103">
        <v>9649880</v>
      </c>
      <c r="F70" s="103">
        <v>9198442</v>
      </c>
      <c r="G70" s="104">
        <f t="shared" si="0"/>
        <v>0.9532182783620107</v>
      </c>
      <c r="H70" s="105"/>
      <c r="I70" s="103"/>
      <c r="J70" s="103"/>
      <c r="K70" s="106"/>
    </row>
    <row r="71" spans="1:11" s="12" customFormat="1" ht="32.25" customHeight="1">
      <c r="A71" s="20"/>
      <c r="B71" s="113"/>
      <c r="C71" s="181" t="s">
        <v>59</v>
      </c>
      <c r="D71" s="98"/>
      <c r="E71" s="98"/>
      <c r="F71" s="98">
        <f>F72</f>
        <v>44678</v>
      </c>
      <c r="G71" s="182"/>
      <c r="H71" s="100"/>
      <c r="I71" s="98"/>
      <c r="J71" s="98"/>
      <c r="K71" s="183"/>
    </row>
    <row r="72" spans="1:11" s="12" customFormat="1" ht="39" customHeight="1">
      <c r="A72" s="84"/>
      <c r="B72" s="53">
        <v>2350</v>
      </c>
      <c r="C72" s="184" t="s">
        <v>45</v>
      </c>
      <c r="D72" s="103"/>
      <c r="E72" s="103"/>
      <c r="F72" s="103">
        <v>44678</v>
      </c>
      <c r="G72" s="104"/>
      <c r="H72" s="105"/>
      <c r="I72" s="103"/>
      <c r="J72" s="103"/>
      <c r="K72" s="106"/>
    </row>
    <row r="73" spans="1:11" s="12" customFormat="1" ht="29.25" customHeight="1">
      <c r="A73" s="39"/>
      <c r="B73" s="185"/>
      <c r="C73" s="114" t="s">
        <v>31</v>
      </c>
      <c r="D73" s="107"/>
      <c r="E73" s="107"/>
      <c r="F73" s="107"/>
      <c r="G73" s="186"/>
      <c r="H73" s="108">
        <v>14563000</v>
      </c>
      <c r="I73" s="107">
        <v>9649880</v>
      </c>
      <c r="J73" s="107">
        <v>9198442</v>
      </c>
      <c r="K73" s="89">
        <f>J73/I73</f>
        <v>0.9532182783620107</v>
      </c>
    </row>
    <row r="74" spans="1:11" s="12" customFormat="1" ht="27" customHeight="1">
      <c r="A74" s="39"/>
      <c r="B74" s="180">
        <v>85216</v>
      </c>
      <c r="C74" s="111" t="s">
        <v>4</v>
      </c>
      <c r="D74" s="92">
        <f aca="true" t="shared" si="7" ref="D74:F75">D75</f>
        <v>4360000</v>
      </c>
      <c r="E74" s="92">
        <f t="shared" si="7"/>
        <v>249440</v>
      </c>
      <c r="F74" s="92">
        <f>F75+F77</f>
        <v>254363</v>
      </c>
      <c r="G74" s="112">
        <f>F74/E74</f>
        <v>1.0197362091084028</v>
      </c>
      <c r="H74" s="94">
        <f>H79</f>
        <v>4360000</v>
      </c>
      <c r="I74" s="94">
        <f>I79</f>
        <v>249440</v>
      </c>
      <c r="J74" s="94">
        <f>J79</f>
        <v>248595</v>
      </c>
      <c r="K74" s="95">
        <f>J74/I74</f>
        <v>0.9966124118024374</v>
      </c>
    </row>
    <row r="75" spans="1:11" s="12" customFormat="1" ht="36.75">
      <c r="A75" s="46"/>
      <c r="B75" s="47"/>
      <c r="C75" s="48" t="s">
        <v>113</v>
      </c>
      <c r="D75" s="49">
        <f t="shared" si="7"/>
        <v>4360000</v>
      </c>
      <c r="E75" s="49">
        <f t="shared" si="7"/>
        <v>249440</v>
      </c>
      <c r="F75" s="49">
        <f t="shared" si="7"/>
        <v>248595</v>
      </c>
      <c r="G75" s="50">
        <f t="shared" si="0"/>
        <v>0.9966124118024374</v>
      </c>
      <c r="H75" s="51"/>
      <c r="I75" s="49"/>
      <c r="J75" s="49"/>
      <c r="K75" s="52"/>
    </row>
    <row r="76" spans="1:11" s="12" customFormat="1" ht="57" customHeight="1">
      <c r="A76" s="84"/>
      <c r="B76" s="53">
        <v>2010</v>
      </c>
      <c r="C76" s="54" t="s">
        <v>44</v>
      </c>
      <c r="D76" s="55">
        <v>4360000</v>
      </c>
      <c r="E76" s="55">
        <v>249440</v>
      </c>
      <c r="F76" s="55">
        <v>248595</v>
      </c>
      <c r="G76" s="56">
        <f t="shared" si="0"/>
        <v>0.9966124118024374</v>
      </c>
      <c r="H76" s="57"/>
      <c r="I76" s="55"/>
      <c r="J76" s="55"/>
      <c r="K76" s="58"/>
    </row>
    <row r="77" spans="1:11" s="12" customFormat="1" ht="24" customHeight="1">
      <c r="A77" s="20"/>
      <c r="B77" s="113"/>
      <c r="C77" s="48" t="s">
        <v>59</v>
      </c>
      <c r="D77" s="49"/>
      <c r="E77" s="49"/>
      <c r="F77" s="49">
        <f>F78</f>
        <v>5768</v>
      </c>
      <c r="G77" s="50"/>
      <c r="H77" s="51"/>
      <c r="I77" s="49"/>
      <c r="J77" s="49"/>
      <c r="K77" s="52"/>
    </row>
    <row r="78" spans="1:11" s="12" customFormat="1" ht="40.5" customHeight="1">
      <c r="A78" s="84"/>
      <c r="B78" s="53">
        <v>2350</v>
      </c>
      <c r="C78" s="54" t="s">
        <v>45</v>
      </c>
      <c r="D78" s="55"/>
      <c r="E78" s="55"/>
      <c r="F78" s="55">
        <v>5768</v>
      </c>
      <c r="G78" s="56"/>
      <c r="H78" s="57"/>
      <c r="I78" s="55"/>
      <c r="J78" s="55"/>
      <c r="K78" s="58"/>
    </row>
    <row r="79" spans="1:11" s="12" customFormat="1" ht="27" customHeight="1">
      <c r="A79" s="39"/>
      <c r="B79" s="185"/>
      <c r="C79" s="85" t="s">
        <v>31</v>
      </c>
      <c r="D79" s="116"/>
      <c r="E79" s="116"/>
      <c r="F79" s="116"/>
      <c r="G79" s="117"/>
      <c r="H79" s="118">
        <v>4360000</v>
      </c>
      <c r="I79" s="116">
        <v>249440</v>
      </c>
      <c r="J79" s="116">
        <v>248595</v>
      </c>
      <c r="K79" s="119">
        <f>J79/I79</f>
        <v>0.9966124118024374</v>
      </c>
    </row>
    <row r="80" spans="1:11" s="12" customFormat="1" ht="26.25" customHeight="1">
      <c r="A80" s="177"/>
      <c r="B80" s="180">
        <v>85219</v>
      </c>
      <c r="C80" s="111" t="s">
        <v>38</v>
      </c>
      <c r="D80" s="92">
        <f>D81+D83</f>
        <v>3498000</v>
      </c>
      <c r="E80" s="92">
        <f>E81+E83</f>
        <v>3498000</v>
      </c>
      <c r="F80" s="92">
        <f>F81+F83</f>
        <v>3498000</v>
      </c>
      <c r="G80" s="112">
        <f t="shared" si="0"/>
        <v>1</v>
      </c>
      <c r="H80" s="94">
        <f>SUM(H85:H88)</f>
        <v>3498000</v>
      </c>
      <c r="I80" s="94">
        <f>SUM(I85:I88)</f>
        <v>3498000</v>
      </c>
      <c r="J80" s="94">
        <f>SUM(J85:J88)</f>
        <v>3498000</v>
      </c>
      <c r="K80" s="95">
        <f>J80/I80</f>
        <v>1</v>
      </c>
    </row>
    <row r="81" spans="1:11" s="12" customFormat="1" ht="37.5" customHeight="1">
      <c r="A81" s="46"/>
      <c r="B81" s="47"/>
      <c r="C81" s="48" t="s">
        <v>5</v>
      </c>
      <c r="D81" s="49">
        <f>D82</f>
        <v>3490000</v>
      </c>
      <c r="E81" s="49">
        <f>E82</f>
        <v>3490000</v>
      </c>
      <c r="F81" s="49">
        <f>F82</f>
        <v>3490000</v>
      </c>
      <c r="G81" s="50">
        <f t="shared" si="0"/>
        <v>1</v>
      </c>
      <c r="H81" s="51"/>
      <c r="I81" s="49"/>
      <c r="J81" s="49"/>
      <c r="K81" s="52"/>
    </row>
    <row r="82" spans="1:11" s="12" customFormat="1" ht="57.75" customHeight="1">
      <c r="A82" s="84"/>
      <c r="B82" s="53">
        <v>2010</v>
      </c>
      <c r="C82" s="54" t="s">
        <v>44</v>
      </c>
      <c r="D82" s="55">
        <v>3490000</v>
      </c>
      <c r="E82" s="55">
        <v>3490000</v>
      </c>
      <c r="F82" s="55">
        <v>3490000</v>
      </c>
      <c r="G82" s="56">
        <f t="shared" si="0"/>
        <v>1</v>
      </c>
      <c r="H82" s="57"/>
      <c r="I82" s="55"/>
      <c r="J82" s="55"/>
      <c r="K82" s="58"/>
    </row>
    <row r="83" spans="1:11" s="12" customFormat="1" ht="39.75" customHeight="1">
      <c r="A83" s="46"/>
      <c r="B83" s="47"/>
      <c r="C83" s="48" t="s">
        <v>88</v>
      </c>
      <c r="D83" s="49">
        <f>D84</f>
        <v>8000</v>
      </c>
      <c r="E83" s="49">
        <f>E84</f>
        <v>8000</v>
      </c>
      <c r="F83" s="49">
        <f>F84</f>
        <v>8000</v>
      </c>
      <c r="G83" s="50">
        <f t="shared" si="0"/>
        <v>1</v>
      </c>
      <c r="H83" s="51"/>
      <c r="I83" s="49"/>
      <c r="J83" s="49"/>
      <c r="K83" s="52"/>
    </row>
    <row r="84" spans="1:11" s="12" customFormat="1" ht="78.75" customHeight="1">
      <c r="A84" s="84"/>
      <c r="B84" s="53">
        <v>6310</v>
      </c>
      <c r="C84" s="54" t="s">
        <v>125</v>
      </c>
      <c r="D84" s="55">
        <v>8000</v>
      </c>
      <c r="E84" s="55">
        <v>8000</v>
      </c>
      <c r="F84" s="55">
        <v>8000</v>
      </c>
      <c r="G84" s="56">
        <f t="shared" si="0"/>
        <v>1</v>
      </c>
      <c r="H84" s="57"/>
      <c r="I84" s="55"/>
      <c r="J84" s="55"/>
      <c r="K84" s="58"/>
    </row>
    <row r="85" spans="1:11" s="12" customFormat="1" ht="21.75" customHeight="1">
      <c r="A85" s="20"/>
      <c r="B85" s="20"/>
      <c r="C85" s="188" t="s">
        <v>28</v>
      </c>
      <c r="D85" s="189"/>
      <c r="E85" s="189"/>
      <c r="F85" s="189"/>
      <c r="G85" s="190"/>
      <c r="H85" s="191">
        <v>2611300</v>
      </c>
      <c r="I85" s="189">
        <v>2611300</v>
      </c>
      <c r="J85" s="189">
        <v>2611300</v>
      </c>
      <c r="K85" s="192">
        <f>J85/I85</f>
        <v>1</v>
      </c>
    </row>
    <row r="86" spans="1:11" s="12" customFormat="1" ht="21.75" customHeight="1">
      <c r="A86" s="114"/>
      <c r="B86" s="114"/>
      <c r="C86" s="204" t="s">
        <v>29</v>
      </c>
      <c r="D86" s="173"/>
      <c r="E86" s="173"/>
      <c r="F86" s="173"/>
      <c r="G86" s="174"/>
      <c r="H86" s="175">
        <v>369700</v>
      </c>
      <c r="I86" s="173">
        <v>373922</v>
      </c>
      <c r="J86" s="173">
        <v>373922</v>
      </c>
      <c r="K86" s="176">
        <f>J86/I86</f>
        <v>1</v>
      </c>
    </row>
    <row r="87" spans="1:11" s="12" customFormat="1" ht="21.75" customHeight="1">
      <c r="A87" s="20"/>
      <c r="B87" s="20"/>
      <c r="C87" s="149" t="s">
        <v>30</v>
      </c>
      <c r="D87" s="150"/>
      <c r="E87" s="150"/>
      <c r="F87" s="150"/>
      <c r="G87" s="151"/>
      <c r="H87" s="152">
        <v>509000</v>
      </c>
      <c r="I87" s="150">
        <v>504778</v>
      </c>
      <c r="J87" s="150">
        <v>504778</v>
      </c>
      <c r="K87" s="153">
        <f>J87/I87</f>
        <v>1</v>
      </c>
    </row>
    <row r="88" spans="1:11" s="12" customFormat="1" ht="21.75" customHeight="1">
      <c r="A88" s="20"/>
      <c r="B88" s="114"/>
      <c r="C88" s="114" t="s">
        <v>68</v>
      </c>
      <c r="D88" s="116"/>
      <c r="E88" s="116"/>
      <c r="F88" s="116"/>
      <c r="G88" s="117"/>
      <c r="H88" s="118">
        <v>8000</v>
      </c>
      <c r="I88" s="116">
        <v>8000</v>
      </c>
      <c r="J88" s="116">
        <v>8000</v>
      </c>
      <c r="K88" s="176">
        <f>J88/I88</f>
        <v>1</v>
      </c>
    </row>
    <row r="89" spans="1:11" s="12" customFormat="1" ht="36" customHeight="1">
      <c r="A89" s="39"/>
      <c r="B89" s="180">
        <v>85228</v>
      </c>
      <c r="C89" s="111" t="s">
        <v>6</v>
      </c>
      <c r="D89" s="92">
        <f>D90+D92</f>
        <v>1020000</v>
      </c>
      <c r="E89" s="92">
        <f>E90+E92</f>
        <v>743000</v>
      </c>
      <c r="F89" s="92">
        <f>F90+F92</f>
        <v>717708</v>
      </c>
      <c r="G89" s="112">
        <f t="shared" si="0"/>
        <v>0.9659596231493943</v>
      </c>
      <c r="H89" s="94">
        <f>H94</f>
        <v>930000</v>
      </c>
      <c r="I89" s="92">
        <f>I94</f>
        <v>653000</v>
      </c>
      <c r="J89" s="92">
        <f>J94</f>
        <v>653000</v>
      </c>
      <c r="K89" s="95">
        <f>J89/I89</f>
        <v>1</v>
      </c>
    </row>
    <row r="90" spans="1:11" s="12" customFormat="1" ht="31.5" customHeight="1">
      <c r="A90" s="46"/>
      <c r="B90" s="47"/>
      <c r="C90" s="48" t="s">
        <v>89</v>
      </c>
      <c r="D90" s="49">
        <f>D91</f>
        <v>930000</v>
      </c>
      <c r="E90" s="49">
        <f>E91</f>
        <v>653000</v>
      </c>
      <c r="F90" s="49">
        <f>F91</f>
        <v>653000</v>
      </c>
      <c r="G90" s="50">
        <f t="shared" si="0"/>
        <v>1</v>
      </c>
      <c r="H90" s="51"/>
      <c r="I90" s="49"/>
      <c r="J90" s="49"/>
      <c r="K90" s="52"/>
    </row>
    <row r="91" spans="1:11" s="12" customFormat="1" ht="57.75" customHeight="1">
      <c r="A91" s="84"/>
      <c r="B91" s="53">
        <v>2010</v>
      </c>
      <c r="C91" s="54" t="s">
        <v>44</v>
      </c>
      <c r="D91" s="103">
        <v>930000</v>
      </c>
      <c r="E91" s="103">
        <v>653000</v>
      </c>
      <c r="F91" s="103">
        <v>653000</v>
      </c>
      <c r="G91" s="104">
        <f t="shared" si="0"/>
        <v>1</v>
      </c>
      <c r="H91" s="105"/>
      <c r="I91" s="103"/>
      <c r="J91" s="103"/>
      <c r="K91" s="106"/>
    </row>
    <row r="92" spans="1:11" s="12" customFormat="1" ht="26.25" customHeight="1">
      <c r="A92" s="84"/>
      <c r="B92" s="84"/>
      <c r="C92" s="149" t="s">
        <v>36</v>
      </c>
      <c r="D92" s="150">
        <f>D93</f>
        <v>90000</v>
      </c>
      <c r="E92" s="150">
        <f>E93</f>
        <v>90000</v>
      </c>
      <c r="F92" s="150">
        <f>F93</f>
        <v>64708</v>
      </c>
      <c r="G92" s="151">
        <f t="shared" si="0"/>
        <v>0.7189777777777778</v>
      </c>
      <c r="H92" s="152"/>
      <c r="I92" s="150"/>
      <c r="J92" s="150"/>
      <c r="K92" s="153"/>
    </row>
    <row r="93" spans="1:11" s="12" customFormat="1" ht="41.25" customHeight="1">
      <c r="A93" s="84"/>
      <c r="B93" s="59">
        <v>2350</v>
      </c>
      <c r="C93" s="60" t="s">
        <v>45</v>
      </c>
      <c r="D93" s="131">
        <v>90000</v>
      </c>
      <c r="E93" s="131">
        <v>90000</v>
      </c>
      <c r="F93" s="131">
        <v>64708</v>
      </c>
      <c r="G93" s="197">
        <f t="shared" si="0"/>
        <v>0.7189777777777778</v>
      </c>
      <c r="H93" s="133"/>
      <c r="I93" s="131"/>
      <c r="J93" s="131"/>
      <c r="K93" s="134"/>
    </row>
    <row r="94" spans="1:11" s="12" customFormat="1" ht="24" customHeight="1">
      <c r="A94" s="198"/>
      <c r="B94" s="185"/>
      <c r="C94" s="85" t="s">
        <v>32</v>
      </c>
      <c r="D94" s="116"/>
      <c r="E94" s="116"/>
      <c r="F94" s="116"/>
      <c r="G94" s="197"/>
      <c r="H94" s="118">
        <v>930000</v>
      </c>
      <c r="I94" s="116">
        <v>653000</v>
      </c>
      <c r="J94" s="116">
        <v>653000</v>
      </c>
      <c r="K94" s="119">
        <f>J94/I94</f>
        <v>1</v>
      </c>
    </row>
    <row r="95" spans="1:11" s="12" customFormat="1" ht="22.5" customHeight="1">
      <c r="A95" s="32">
        <v>854</v>
      </c>
      <c r="B95" s="199"/>
      <c r="C95" s="33" t="s">
        <v>90</v>
      </c>
      <c r="D95" s="35"/>
      <c r="E95" s="35">
        <f aca="true" t="shared" si="8" ref="E95:F97">E96</f>
        <v>4000</v>
      </c>
      <c r="F95" s="35">
        <f t="shared" si="8"/>
        <v>4000</v>
      </c>
      <c r="G95" s="36">
        <f>F95/E95</f>
        <v>1</v>
      </c>
      <c r="H95" s="37"/>
      <c r="I95" s="35">
        <f>I96</f>
        <v>4000</v>
      </c>
      <c r="J95" s="35">
        <f>J96</f>
        <v>4000</v>
      </c>
      <c r="K95" s="38">
        <f>J95/I95</f>
        <v>1</v>
      </c>
    </row>
    <row r="96" spans="1:11" s="12" customFormat="1" ht="22.5" customHeight="1">
      <c r="A96" s="200"/>
      <c r="B96" s="201">
        <v>85401</v>
      </c>
      <c r="C96" s="202" t="s">
        <v>91</v>
      </c>
      <c r="D96" s="42"/>
      <c r="E96" s="42">
        <f t="shared" si="8"/>
        <v>4000</v>
      </c>
      <c r="F96" s="42">
        <f t="shared" si="8"/>
        <v>4000</v>
      </c>
      <c r="G96" s="43">
        <f>F96/E96</f>
        <v>1</v>
      </c>
      <c r="H96" s="44"/>
      <c r="I96" s="42">
        <f>I99</f>
        <v>4000</v>
      </c>
      <c r="J96" s="42">
        <f>J99</f>
        <v>4000</v>
      </c>
      <c r="K96" s="45">
        <f>J96/I96</f>
        <v>1</v>
      </c>
    </row>
    <row r="97" spans="1:11" s="12" customFormat="1" ht="37.5" customHeight="1">
      <c r="A97" s="203"/>
      <c r="B97" s="135"/>
      <c r="C97" s="97" t="s">
        <v>129</v>
      </c>
      <c r="D97" s="49"/>
      <c r="E97" s="49">
        <f t="shared" si="8"/>
        <v>4000</v>
      </c>
      <c r="F97" s="49">
        <f t="shared" si="8"/>
        <v>4000</v>
      </c>
      <c r="G97" s="50">
        <f>F97/E97</f>
        <v>1</v>
      </c>
      <c r="H97" s="51"/>
      <c r="I97" s="49"/>
      <c r="J97" s="49"/>
      <c r="K97" s="52"/>
    </row>
    <row r="98" spans="1:11" s="12" customFormat="1" ht="57" customHeight="1">
      <c r="A98" s="203"/>
      <c r="B98" s="81">
        <v>2010</v>
      </c>
      <c r="C98" s="54" t="s">
        <v>44</v>
      </c>
      <c r="D98" s="55"/>
      <c r="E98" s="55">
        <v>4000</v>
      </c>
      <c r="F98" s="55">
        <v>4000</v>
      </c>
      <c r="G98" s="197">
        <f>F98/E98</f>
        <v>1</v>
      </c>
      <c r="H98" s="57"/>
      <c r="I98" s="55"/>
      <c r="J98" s="55"/>
      <c r="K98" s="58"/>
    </row>
    <row r="99" spans="1:11" s="12" customFormat="1" ht="24" customHeight="1">
      <c r="A99" s="114"/>
      <c r="B99" s="114"/>
      <c r="C99" s="204" t="s">
        <v>81</v>
      </c>
      <c r="D99" s="173"/>
      <c r="E99" s="173"/>
      <c r="F99" s="173"/>
      <c r="G99" s="174"/>
      <c r="H99" s="175"/>
      <c r="I99" s="173">
        <v>4000</v>
      </c>
      <c r="J99" s="173">
        <v>4000</v>
      </c>
      <c r="K99" s="119">
        <f>J99/I99</f>
        <v>1</v>
      </c>
    </row>
    <row r="100" spans="1:11" s="12" customFormat="1" ht="22.5" customHeight="1">
      <c r="A100" s="76">
        <v>900</v>
      </c>
      <c r="B100" s="77"/>
      <c r="C100" s="34" t="s">
        <v>7</v>
      </c>
      <c r="D100" s="35"/>
      <c r="E100" s="35">
        <f aca="true" t="shared" si="9" ref="E100:F102">E101</f>
        <v>1756957</v>
      </c>
      <c r="F100" s="35">
        <f t="shared" si="9"/>
        <v>1756957</v>
      </c>
      <c r="G100" s="36">
        <f aca="true" t="shared" si="10" ref="G100:G157">F100/E100</f>
        <v>1</v>
      </c>
      <c r="H100" s="37"/>
      <c r="I100" s="35"/>
      <c r="J100" s="35"/>
      <c r="K100" s="38"/>
    </row>
    <row r="101" spans="1:11" s="12" customFormat="1" ht="22.5" customHeight="1">
      <c r="A101" s="177"/>
      <c r="B101" s="40">
        <v>90015</v>
      </c>
      <c r="C101" s="41" t="s">
        <v>8</v>
      </c>
      <c r="D101" s="42"/>
      <c r="E101" s="42">
        <f t="shared" si="9"/>
        <v>1756957</v>
      </c>
      <c r="F101" s="42">
        <f t="shared" si="9"/>
        <v>1756957</v>
      </c>
      <c r="G101" s="43">
        <f t="shared" si="10"/>
        <v>1</v>
      </c>
      <c r="H101" s="44"/>
      <c r="I101" s="42"/>
      <c r="J101" s="42"/>
      <c r="K101" s="45"/>
    </row>
    <row r="102" spans="1:11" s="12" customFormat="1" ht="59.25" customHeight="1">
      <c r="A102" s="46"/>
      <c r="B102" s="135"/>
      <c r="C102" s="97" t="s">
        <v>121</v>
      </c>
      <c r="D102" s="49"/>
      <c r="E102" s="49">
        <f t="shared" si="9"/>
        <v>1756957</v>
      </c>
      <c r="F102" s="49">
        <f t="shared" si="9"/>
        <v>1756957</v>
      </c>
      <c r="G102" s="50">
        <f t="shared" si="10"/>
        <v>1</v>
      </c>
      <c r="H102" s="51"/>
      <c r="I102" s="49"/>
      <c r="J102" s="49"/>
      <c r="K102" s="52"/>
    </row>
    <row r="103" spans="1:11" s="12" customFormat="1" ht="59.25" customHeight="1">
      <c r="A103" s="46"/>
      <c r="B103" s="59">
        <v>2010</v>
      </c>
      <c r="C103" s="205" t="s">
        <v>58</v>
      </c>
      <c r="D103" s="55"/>
      <c r="E103" s="55">
        <v>1756957</v>
      </c>
      <c r="F103" s="55">
        <v>1756957</v>
      </c>
      <c r="G103" s="56">
        <f t="shared" si="10"/>
        <v>1</v>
      </c>
      <c r="H103" s="57"/>
      <c r="I103" s="55"/>
      <c r="J103" s="55"/>
      <c r="K103" s="58"/>
    </row>
    <row r="104" spans="1:11" s="12" customFormat="1" ht="69" customHeight="1" thickBot="1">
      <c r="A104" s="206"/>
      <c r="B104" s="207"/>
      <c r="C104" s="208" t="s">
        <v>114</v>
      </c>
      <c r="D104" s="209">
        <f>D105+D112+D123+D135+D148+D160+D184</f>
        <v>24601905</v>
      </c>
      <c r="E104" s="209">
        <f>E105+E112+E123+E135+E148+E160+E184</f>
        <v>25202761</v>
      </c>
      <c r="F104" s="209">
        <f>F105+F112+F123+F135+F148+F160+F184</f>
        <v>25887149</v>
      </c>
      <c r="G104" s="210">
        <f t="shared" si="10"/>
        <v>1.0271552787410871</v>
      </c>
      <c r="H104" s="209">
        <f>H105+H112+H123+H135+H148+H160+H184</f>
        <v>19128905</v>
      </c>
      <c r="I104" s="209">
        <f>I105+I112+I123+I135+I148+I160+I184</f>
        <v>19729761</v>
      </c>
      <c r="J104" s="209">
        <f>J105+J112+J123+J135+J148+J160+J184</f>
        <v>19159801</v>
      </c>
      <c r="K104" s="211">
        <f>J104/I104</f>
        <v>0.9711116622243929</v>
      </c>
    </row>
    <row r="105" spans="1:11" s="12" customFormat="1" ht="22.5" customHeight="1" thickTop="1">
      <c r="A105" s="32">
        <v>700</v>
      </c>
      <c r="B105" s="33"/>
      <c r="C105" s="139" t="s">
        <v>9</v>
      </c>
      <c r="D105" s="212">
        <f>D106</f>
        <v>5774200</v>
      </c>
      <c r="E105" s="212">
        <f>E106</f>
        <v>5989982</v>
      </c>
      <c r="F105" s="212">
        <f>F106</f>
        <v>7141049</v>
      </c>
      <c r="G105" s="213">
        <f t="shared" si="10"/>
        <v>1.192165352082861</v>
      </c>
      <c r="H105" s="214">
        <f>H106</f>
        <v>338200</v>
      </c>
      <c r="I105" s="212">
        <f>I106</f>
        <v>553982</v>
      </c>
      <c r="J105" s="212">
        <f>J106</f>
        <v>553982</v>
      </c>
      <c r="K105" s="215">
        <f>J105/I105</f>
        <v>1</v>
      </c>
    </row>
    <row r="106" spans="1:11" s="12" customFormat="1" ht="22.5" customHeight="1">
      <c r="A106" s="200"/>
      <c r="B106" s="202">
        <v>70005</v>
      </c>
      <c r="C106" s="91" t="s">
        <v>10</v>
      </c>
      <c r="D106" s="216">
        <f>D107+D109</f>
        <v>5774200</v>
      </c>
      <c r="E106" s="216">
        <f>E107+E109</f>
        <v>5989982</v>
      </c>
      <c r="F106" s="216">
        <f>F107+F109</f>
        <v>7141049</v>
      </c>
      <c r="G106" s="217">
        <f t="shared" si="10"/>
        <v>1.192165352082861</v>
      </c>
      <c r="H106" s="218">
        <f>H111</f>
        <v>338200</v>
      </c>
      <c r="I106" s="216">
        <f>I111</f>
        <v>553982</v>
      </c>
      <c r="J106" s="216">
        <f>J111</f>
        <v>553982</v>
      </c>
      <c r="K106" s="219">
        <f>J106/I106</f>
        <v>1</v>
      </c>
    </row>
    <row r="107" spans="1:11" s="12" customFormat="1" ht="42" customHeight="1">
      <c r="A107" s="220"/>
      <c r="B107" s="286"/>
      <c r="C107" s="115" t="s">
        <v>115</v>
      </c>
      <c r="D107" s="86">
        <f>D108</f>
        <v>338200</v>
      </c>
      <c r="E107" s="86">
        <f>E108</f>
        <v>553982</v>
      </c>
      <c r="F107" s="86">
        <f>F108</f>
        <v>553982</v>
      </c>
      <c r="G107" s="87">
        <f t="shared" si="10"/>
        <v>1</v>
      </c>
      <c r="H107" s="88"/>
      <c r="I107" s="86"/>
      <c r="J107" s="86"/>
      <c r="K107" s="187"/>
    </row>
    <row r="108" spans="1:11" s="12" customFormat="1" ht="62.25" customHeight="1">
      <c r="A108" s="203"/>
      <c r="B108" s="81">
        <v>2110</v>
      </c>
      <c r="C108" s="54" t="s">
        <v>116</v>
      </c>
      <c r="D108" s="55">
        <v>338200</v>
      </c>
      <c r="E108" s="55">
        <v>553982</v>
      </c>
      <c r="F108" s="55">
        <v>553982</v>
      </c>
      <c r="G108" s="56">
        <f t="shared" si="10"/>
        <v>1</v>
      </c>
      <c r="H108" s="57"/>
      <c r="I108" s="55"/>
      <c r="J108" s="55"/>
      <c r="K108" s="58"/>
    </row>
    <row r="109" spans="1:11" s="12" customFormat="1" ht="39.75" customHeight="1">
      <c r="A109" s="221"/>
      <c r="B109" s="221"/>
      <c r="C109" s="222" t="s">
        <v>37</v>
      </c>
      <c r="D109" s="223">
        <f>D110</f>
        <v>5436000</v>
      </c>
      <c r="E109" s="223">
        <f>E110</f>
        <v>5436000</v>
      </c>
      <c r="F109" s="223">
        <f>F110</f>
        <v>6587067</v>
      </c>
      <c r="G109" s="224">
        <f t="shared" si="10"/>
        <v>1.2117488962472407</v>
      </c>
      <c r="H109" s="225"/>
      <c r="I109" s="223"/>
      <c r="J109" s="223"/>
      <c r="K109" s="226"/>
    </row>
    <row r="110" spans="1:11" s="12" customFormat="1" ht="40.5" customHeight="1">
      <c r="A110" s="221"/>
      <c r="B110" s="59">
        <v>2350</v>
      </c>
      <c r="C110" s="60" t="s">
        <v>45</v>
      </c>
      <c r="D110" s="227">
        <v>5436000</v>
      </c>
      <c r="E110" s="227">
        <v>5436000</v>
      </c>
      <c r="F110" s="227">
        <v>6587067</v>
      </c>
      <c r="G110" s="228">
        <f t="shared" si="10"/>
        <v>1.2117488962472407</v>
      </c>
      <c r="H110" s="229"/>
      <c r="I110" s="227"/>
      <c r="J110" s="227"/>
      <c r="K110" s="230"/>
    </row>
    <row r="111" spans="1:11" s="12" customFormat="1" ht="24" customHeight="1">
      <c r="A111" s="277"/>
      <c r="B111" s="243"/>
      <c r="C111" s="71" t="s">
        <v>33</v>
      </c>
      <c r="D111" s="116"/>
      <c r="E111" s="116"/>
      <c r="F111" s="116"/>
      <c r="G111" s="117"/>
      <c r="H111" s="118">
        <v>338200</v>
      </c>
      <c r="I111" s="116">
        <v>553982</v>
      </c>
      <c r="J111" s="116">
        <v>553982</v>
      </c>
      <c r="K111" s="119">
        <f>J111/I111</f>
        <v>1</v>
      </c>
    </row>
    <row r="112" spans="1:11" s="12" customFormat="1" ht="22.5" customHeight="1">
      <c r="A112" s="76">
        <v>710</v>
      </c>
      <c r="B112" s="77"/>
      <c r="C112" s="34" t="s">
        <v>11</v>
      </c>
      <c r="D112" s="109">
        <f>D113+D117</f>
        <v>438760</v>
      </c>
      <c r="E112" s="109">
        <f>E113+E117</f>
        <v>512006</v>
      </c>
      <c r="F112" s="109">
        <f>F113+F117</f>
        <v>512003</v>
      </c>
      <c r="G112" s="260">
        <v>0.9999</v>
      </c>
      <c r="H112" s="261">
        <f>H113+H117</f>
        <v>438760</v>
      </c>
      <c r="I112" s="109">
        <f>I113+I117</f>
        <v>512006</v>
      </c>
      <c r="J112" s="109">
        <f>J113+J117</f>
        <v>512003</v>
      </c>
      <c r="K112" s="262">
        <v>0.9999</v>
      </c>
    </row>
    <row r="113" spans="1:11" s="12" customFormat="1" ht="22.5" customHeight="1">
      <c r="A113" s="200"/>
      <c r="B113" s="202">
        <v>71013</v>
      </c>
      <c r="C113" s="91" t="s">
        <v>12</v>
      </c>
      <c r="D113" s="216">
        <f aca="true" t="shared" si="11" ref="D113:F114">D114</f>
        <v>90000</v>
      </c>
      <c r="E113" s="216">
        <f t="shared" si="11"/>
        <v>90000</v>
      </c>
      <c r="F113" s="216">
        <f t="shared" si="11"/>
        <v>90000</v>
      </c>
      <c r="G113" s="217">
        <f>F113/E113</f>
        <v>1</v>
      </c>
      <c r="H113" s="218">
        <f>H116</f>
        <v>90000</v>
      </c>
      <c r="I113" s="216">
        <f>I116</f>
        <v>90000</v>
      </c>
      <c r="J113" s="216">
        <f>J116</f>
        <v>90000</v>
      </c>
      <c r="K113" s="219">
        <f>J113/I113</f>
        <v>1</v>
      </c>
    </row>
    <row r="114" spans="1:11" s="12" customFormat="1" ht="40.5" customHeight="1">
      <c r="A114" s="203"/>
      <c r="B114" s="234"/>
      <c r="C114" s="97" t="s">
        <v>13</v>
      </c>
      <c r="D114" s="235">
        <f t="shared" si="11"/>
        <v>90000</v>
      </c>
      <c r="E114" s="235">
        <f t="shared" si="11"/>
        <v>90000</v>
      </c>
      <c r="F114" s="235">
        <f t="shared" si="11"/>
        <v>90000</v>
      </c>
      <c r="G114" s="236">
        <f>F114/E114</f>
        <v>1</v>
      </c>
      <c r="H114" s="237"/>
      <c r="I114" s="235"/>
      <c r="J114" s="235"/>
      <c r="K114" s="238"/>
    </row>
    <row r="115" spans="1:11" s="12" customFormat="1" ht="57.75" customHeight="1">
      <c r="A115" s="203"/>
      <c r="B115" s="53">
        <v>2110</v>
      </c>
      <c r="C115" s="54" t="s">
        <v>116</v>
      </c>
      <c r="D115" s="239">
        <v>90000</v>
      </c>
      <c r="E115" s="239">
        <v>90000</v>
      </c>
      <c r="F115" s="239">
        <v>90000</v>
      </c>
      <c r="G115" s="240">
        <f>F115/E115</f>
        <v>1</v>
      </c>
      <c r="H115" s="241"/>
      <c r="I115" s="239"/>
      <c r="J115" s="239"/>
      <c r="K115" s="242"/>
    </row>
    <row r="116" spans="1:11" s="12" customFormat="1" ht="36">
      <c r="A116" s="231"/>
      <c r="B116" s="243"/>
      <c r="C116" s="244" t="s">
        <v>34</v>
      </c>
      <c r="D116" s="116"/>
      <c r="E116" s="116"/>
      <c r="F116" s="116"/>
      <c r="G116" s="117"/>
      <c r="H116" s="118">
        <v>90000</v>
      </c>
      <c r="I116" s="116">
        <v>90000</v>
      </c>
      <c r="J116" s="116">
        <v>90000</v>
      </c>
      <c r="K116" s="119">
        <f>J116/I116</f>
        <v>1</v>
      </c>
    </row>
    <row r="117" spans="1:11" s="12" customFormat="1" ht="22.5" customHeight="1">
      <c r="A117" s="200"/>
      <c r="B117" s="245">
        <v>71015</v>
      </c>
      <c r="C117" s="122" t="s">
        <v>14</v>
      </c>
      <c r="D117" s="246">
        <f aca="true" t="shared" si="12" ref="D117:F118">D118</f>
        <v>348760</v>
      </c>
      <c r="E117" s="246">
        <f t="shared" si="12"/>
        <v>422006</v>
      </c>
      <c r="F117" s="246">
        <f t="shared" si="12"/>
        <v>422003</v>
      </c>
      <c r="G117" s="247">
        <v>0.9999</v>
      </c>
      <c r="H117" s="248">
        <f>SUM(H120:H122)</f>
        <v>348760</v>
      </c>
      <c r="I117" s="246">
        <f>SUM(I120:I122)</f>
        <v>422006</v>
      </c>
      <c r="J117" s="246">
        <f>SUM(J120:J122)</f>
        <v>422003</v>
      </c>
      <c r="K117" s="249">
        <v>0.9999</v>
      </c>
    </row>
    <row r="118" spans="1:11" s="12" customFormat="1" ht="43.5" customHeight="1">
      <c r="A118" s="203"/>
      <c r="B118" s="250"/>
      <c r="C118" s="251" t="s">
        <v>15</v>
      </c>
      <c r="D118" s="235">
        <f t="shared" si="12"/>
        <v>348760</v>
      </c>
      <c r="E118" s="235">
        <f t="shared" si="12"/>
        <v>422006</v>
      </c>
      <c r="F118" s="235">
        <f t="shared" si="12"/>
        <v>422003</v>
      </c>
      <c r="G118" s="236">
        <v>0.9999</v>
      </c>
      <c r="H118" s="237"/>
      <c r="I118" s="235"/>
      <c r="J118" s="235"/>
      <c r="K118" s="238"/>
    </row>
    <row r="119" spans="1:11" s="12" customFormat="1" ht="59.25" customHeight="1">
      <c r="A119" s="203"/>
      <c r="B119" s="53">
        <v>2110</v>
      </c>
      <c r="C119" s="54" t="s">
        <v>116</v>
      </c>
      <c r="D119" s="239">
        <v>348760</v>
      </c>
      <c r="E119" s="239">
        <v>422006</v>
      </c>
      <c r="F119" s="239">
        <v>422003</v>
      </c>
      <c r="G119" s="240">
        <v>0.9999</v>
      </c>
      <c r="H119" s="241"/>
      <c r="I119" s="239"/>
      <c r="J119" s="239"/>
      <c r="K119" s="242"/>
    </row>
    <row r="120" spans="1:11" s="12" customFormat="1" ht="21.75" customHeight="1">
      <c r="A120" s="20"/>
      <c r="B120" s="135"/>
      <c r="C120" s="252" t="s">
        <v>28</v>
      </c>
      <c r="D120" s="127"/>
      <c r="E120" s="127"/>
      <c r="F120" s="127"/>
      <c r="G120" s="179"/>
      <c r="H120" s="129">
        <v>243900</v>
      </c>
      <c r="I120" s="127">
        <v>271937</v>
      </c>
      <c r="J120" s="127">
        <v>271936</v>
      </c>
      <c r="K120" s="138">
        <v>0.9999</v>
      </c>
    </row>
    <row r="121" spans="1:11" s="12" customFormat="1" ht="21.75" customHeight="1">
      <c r="A121" s="20"/>
      <c r="B121" s="20"/>
      <c r="C121" s="233" t="s">
        <v>29</v>
      </c>
      <c r="D121" s="150"/>
      <c r="E121" s="150"/>
      <c r="F121" s="150"/>
      <c r="G121" s="151"/>
      <c r="H121" s="152">
        <v>56860</v>
      </c>
      <c r="I121" s="150">
        <v>90859</v>
      </c>
      <c r="J121" s="150">
        <v>90857</v>
      </c>
      <c r="K121" s="196">
        <v>0.9999</v>
      </c>
    </row>
    <row r="122" spans="1:11" s="12" customFormat="1" ht="21.75" customHeight="1">
      <c r="A122" s="20"/>
      <c r="B122" s="20"/>
      <c r="C122" s="233" t="s">
        <v>30</v>
      </c>
      <c r="D122" s="150"/>
      <c r="E122" s="150"/>
      <c r="F122" s="150"/>
      <c r="G122" s="151"/>
      <c r="H122" s="152">
        <v>48000</v>
      </c>
      <c r="I122" s="150">
        <v>59210</v>
      </c>
      <c r="J122" s="150">
        <v>59210</v>
      </c>
      <c r="K122" s="153">
        <f>J122/I122</f>
        <v>1</v>
      </c>
    </row>
    <row r="123" spans="1:11" s="12" customFormat="1" ht="22.5" customHeight="1">
      <c r="A123" s="32">
        <v>750</v>
      </c>
      <c r="B123" s="33"/>
      <c r="C123" s="139" t="s">
        <v>0</v>
      </c>
      <c r="D123" s="212">
        <f>D124+D131</f>
        <v>926945</v>
      </c>
      <c r="E123" s="212">
        <f>E124+E131</f>
        <v>943865</v>
      </c>
      <c r="F123" s="212">
        <f>F124+F131</f>
        <v>943865</v>
      </c>
      <c r="G123" s="213">
        <f t="shared" si="10"/>
        <v>1</v>
      </c>
      <c r="H123" s="214">
        <f>H124+H131</f>
        <v>926945</v>
      </c>
      <c r="I123" s="212">
        <f>I124+I131</f>
        <v>943865</v>
      </c>
      <c r="J123" s="212">
        <f>J124+J131</f>
        <v>943865</v>
      </c>
      <c r="K123" s="215">
        <f>J123/I123</f>
        <v>1</v>
      </c>
    </row>
    <row r="124" spans="1:11" s="12" customFormat="1" ht="22.5" customHeight="1">
      <c r="A124" s="200"/>
      <c r="B124" s="245">
        <v>75011</v>
      </c>
      <c r="C124" s="91" t="s">
        <v>1</v>
      </c>
      <c r="D124" s="216">
        <f aca="true" t="shared" si="13" ref="D124:F125">D125</f>
        <v>809945</v>
      </c>
      <c r="E124" s="216">
        <f t="shared" si="13"/>
        <v>826865</v>
      </c>
      <c r="F124" s="216">
        <f t="shared" si="13"/>
        <v>826865</v>
      </c>
      <c r="G124" s="217">
        <f t="shared" si="10"/>
        <v>1</v>
      </c>
      <c r="H124" s="218">
        <f>SUM(H127:H129)</f>
        <v>809945</v>
      </c>
      <c r="I124" s="216">
        <f>SUM(I127:I129)</f>
        <v>826865</v>
      </c>
      <c r="J124" s="216">
        <f>SUM(J127:J129)</f>
        <v>826865</v>
      </c>
      <c r="K124" s="219">
        <f>J124/I124</f>
        <v>1</v>
      </c>
    </row>
    <row r="125" spans="1:11" s="12" customFormat="1" ht="39.75" customHeight="1">
      <c r="A125" s="203"/>
      <c r="B125" s="253"/>
      <c r="C125" s="251" t="s">
        <v>109</v>
      </c>
      <c r="D125" s="235">
        <f t="shared" si="13"/>
        <v>809945</v>
      </c>
      <c r="E125" s="235">
        <f t="shared" si="13"/>
        <v>826865</v>
      </c>
      <c r="F125" s="235">
        <f t="shared" si="13"/>
        <v>826865</v>
      </c>
      <c r="G125" s="236">
        <f t="shared" si="10"/>
        <v>1</v>
      </c>
      <c r="H125" s="237"/>
      <c r="I125" s="235"/>
      <c r="J125" s="235"/>
      <c r="K125" s="238"/>
    </row>
    <row r="126" spans="1:11" s="12" customFormat="1" ht="60" customHeight="1">
      <c r="A126" s="203"/>
      <c r="B126" s="53">
        <v>2110</v>
      </c>
      <c r="C126" s="54" t="s">
        <v>116</v>
      </c>
      <c r="D126" s="239">
        <v>809945</v>
      </c>
      <c r="E126" s="239">
        <v>826865</v>
      </c>
      <c r="F126" s="239">
        <v>826865</v>
      </c>
      <c r="G126" s="240">
        <f t="shared" si="10"/>
        <v>1</v>
      </c>
      <c r="H126" s="241"/>
      <c r="I126" s="239"/>
      <c r="J126" s="239"/>
      <c r="K126" s="242"/>
    </row>
    <row r="127" spans="1:11" s="12" customFormat="1" ht="21.75" customHeight="1">
      <c r="A127" s="61"/>
      <c r="B127" s="61"/>
      <c r="C127" s="61" t="s">
        <v>28</v>
      </c>
      <c r="D127" s="62"/>
      <c r="E127" s="62"/>
      <c r="F127" s="62"/>
      <c r="G127" s="63"/>
      <c r="H127" s="64">
        <v>648300</v>
      </c>
      <c r="I127" s="62">
        <v>665220</v>
      </c>
      <c r="J127" s="62">
        <v>665220</v>
      </c>
      <c r="K127" s="65">
        <f>J127/I127</f>
        <v>1</v>
      </c>
    </row>
    <row r="128" spans="1:11" s="12" customFormat="1" ht="21.75" customHeight="1">
      <c r="A128" s="61"/>
      <c r="B128" s="61"/>
      <c r="C128" s="66" t="s">
        <v>29</v>
      </c>
      <c r="D128" s="67"/>
      <c r="E128" s="67"/>
      <c r="F128" s="67"/>
      <c r="G128" s="68"/>
      <c r="H128" s="69">
        <v>34145</v>
      </c>
      <c r="I128" s="67">
        <v>34145</v>
      </c>
      <c r="J128" s="67">
        <v>34145</v>
      </c>
      <c r="K128" s="70">
        <f>J128/I128</f>
        <v>1</v>
      </c>
    </row>
    <row r="129" spans="1:11" s="12" customFormat="1" ht="21.75" customHeight="1">
      <c r="A129" s="71"/>
      <c r="B129" s="71"/>
      <c r="C129" s="71" t="s">
        <v>30</v>
      </c>
      <c r="D129" s="72"/>
      <c r="E129" s="72"/>
      <c r="F129" s="72"/>
      <c r="G129" s="73"/>
      <c r="H129" s="74">
        <v>127500</v>
      </c>
      <c r="I129" s="72">
        <v>127500</v>
      </c>
      <c r="J129" s="72">
        <v>127500</v>
      </c>
      <c r="K129" s="75">
        <f>J129/I129</f>
        <v>1</v>
      </c>
    </row>
    <row r="130" spans="1:11" ht="21.75" customHeight="1">
      <c r="A130"/>
      <c r="B130"/>
      <c r="C130"/>
      <c r="D130"/>
      <c r="E130"/>
      <c r="F130"/>
      <c r="G130"/>
      <c r="H130"/>
      <c r="I130"/>
      <c r="J130"/>
      <c r="K130"/>
    </row>
    <row r="131" spans="1:11" s="12" customFormat="1" ht="22.5" customHeight="1">
      <c r="A131" s="200"/>
      <c r="B131" s="245">
        <v>75045</v>
      </c>
      <c r="C131" s="122" t="s">
        <v>16</v>
      </c>
      <c r="D131" s="246">
        <f aca="true" t="shared" si="14" ref="D131:F132">D132</f>
        <v>117000</v>
      </c>
      <c r="E131" s="246">
        <f t="shared" si="14"/>
        <v>117000</v>
      </c>
      <c r="F131" s="246">
        <f t="shared" si="14"/>
        <v>117000</v>
      </c>
      <c r="G131" s="247">
        <f t="shared" si="10"/>
        <v>1</v>
      </c>
      <c r="H131" s="248">
        <f>H134</f>
        <v>117000</v>
      </c>
      <c r="I131" s="246">
        <f>I134</f>
        <v>117000</v>
      </c>
      <c r="J131" s="246">
        <f>J134</f>
        <v>117000</v>
      </c>
      <c r="K131" s="249">
        <f>J131/I131</f>
        <v>1</v>
      </c>
    </row>
    <row r="132" spans="1:11" s="12" customFormat="1" ht="37.5" customHeight="1">
      <c r="A132" s="200"/>
      <c r="B132" s="254"/>
      <c r="C132" s="251" t="s">
        <v>17</v>
      </c>
      <c r="D132" s="235">
        <f t="shared" si="14"/>
        <v>117000</v>
      </c>
      <c r="E132" s="235">
        <f t="shared" si="14"/>
        <v>117000</v>
      </c>
      <c r="F132" s="235">
        <f t="shared" si="14"/>
        <v>117000</v>
      </c>
      <c r="G132" s="236">
        <f t="shared" si="10"/>
        <v>1</v>
      </c>
      <c r="H132" s="237"/>
      <c r="I132" s="235"/>
      <c r="J132" s="235"/>
      <c r="K132" s="238"/>
    </row>
    <row r="133" spans="1:11" s="12" customFormat="1" ht="60" customHeight="1">
      <c r="A133" s="203"/>
      <c r="B133" s="53">
        <v>2110</v>
      </c>
      <c r="C133" s="54" t="s">
        <v>116</v>
      </c>
      <c r="D133" s="227">
        <v>117000</v>
      </c>
      <c r="E133" s="227">
        <v>117000</v>
      </c>
      <c r="F133" s="227">
        <v>117000</v>
      </c>
      <c r="G133" s="228">
        <f t="shared" si="10"/>
        <v>1</v>
      </c>
      <c r="H133" s="229"/>
      <c r="I133" s="227"/>
      <c r="J133" s="227"/>
      <c r="K133" s="230"/>
    </row>
    <row r="134" spans="1:11" s="12" customFormat="1" ht="24" customHeight="1">
      <c r="A134" s="20"/>
      <c r="B134" s="20"/>
      <c r="C134" s="145" t="s">
        <v>92</v>
      </c>
      <c r="D134" s="150"/>
      <c r="E134" s="150"/>
      <c r="F134" s="150"/>
      <c r="G134" s="151"/>
      <c r="H134" s="152">
        <v>117000</v>
      </c>
      <c r="I134" s="150">
        <v>117000</v>
      </c>
      <c r="J134" s="150">
        <v>117000</v>
      </c>
      <c r="K134" s="153">
        <f>J134/I134</f>
        <v>1</v>
      </c>
    </row>
    <row r="135" spans="1:11" s="12" customFormat="1" ht="36" customHeight="1">
      <c r="A135" s="32">
        <v>754</v>
      </c>
      <c r="B135" s="33"/>
      <c r="C135" s="139" t="s">
        <v>2</v>
      </c>
      <c r="D135" s="212">
        <f>D136</f>
        <v>11750000</v>
      </c>
      <c r="E135" s="212">
        <f>E136</f>
        <v>11942000</v>
      </c>
      <c r="F135" s="212">
        <f>F136</f>
        <v>12011057</v>
      </c>
      <c r="G135" s="213">
        <f t="shared" si="10"/>
        <v>1.0057826997152906</v>
      </c>
      <c r="H135" s="214">
        <f>H136</f>
        <v>11746000</v>
      </c>
      <c r="I135" s="212">
        <f>I136</f>
        <v>11938000</v>
      </c>
      <c r="J135" s="212">
        <f>J136</f>
        <v>11938000</v>
      </c>
      <c r="K135" s="215">
        <f>J135/I135</f>
        <v>1</v>
      </c>
    </row>
    <row r="136" spans="1:11" s="12" customFormat="1" ht="22.5" customHeight="1">
      <c r="A136" s="200"/>
      <c r="B136" s="245">
        <v>75411</v>
      </c>
      <c r="C136" s="122" t="s">
        <v>18</v>
      </c>
      <c r="D136" s="246">
        <f>D137+D139</f>
        <v>11750000</v>
      </c>
      <c r="E136" s="246">
        <f>E137+E139</f>
        <v>11942000</v>
      </c>
      <c r="F136" s="246">
        <f>F137+F139+F141+F143</f>
        <v>12011057</v>
      </c>
      <c r="G136" s="247">
        <f t="shared" si="10"/>
        <v>1.0057826997152906</v>
      </c>
      <c r="H136" s="248">
        <f>SUM(H145:H147)</f>
        <v>11746000</v>
      </c>
      <c r="I136" s="246">
        <f>SUM(I145:I147)</f>
        <v>11938000</v>
      </c>
      <c r="J136" s="246">
        <f>SUM(J145:J147)</f>
        <v>11938000</v>
      </c>
      <c r="K136" s="249">
        <f>J136/I136</f>
        <v>1</v>
      </c>
    </row>
    <row r="137" spans="1:11" s="12" customFormat="1" ht="36.75" customHeight="1">
      <c r="A137" s="200"/>
      <c r="B137" s="254"/>
      <c r="C137" s="251" t="s">
        <v>19</v>
      </c>
      <c r="D137" s="235">
        <f>D138</f>
        <v>11746000</v>
      </c>
      <c r="E137" s="235">
        <f>E138</f>
        <v>11938000</v>
      </c>
      <c r="F137" s="235">
        <f>F138</f>
        <v>11938000</v>
      </c>
      <c r="G137" s="236">
        <f t="shared" si="10"/>
        <v>1</v>
      </c>
      <c r="H137" s="237"/>
      <c r="I137" s="235"/>
      <c r="J137" s="235"/>
      <c r="K137" s="238"/>
    </row>
    <row r="138" spans="1:11" s="12" customFormat="1" ht="57.75" customHeight="1">
      <c r="A138" s="203"/>
      <c r="B138" s="53">
        <v>2110</v>
      </c>
      <c r="C138" s="54" t="s">
        <v>116</v>
      </c>
      <c r="D138" s="227">
        <v>11746000</v>
      </c>
      <c r="E138" s="227">
        <v>11938000</v>
      </c>
      <c r="F138" s="227">
        <v>11938000</v>
      </c>
      <c r="G138" s="228">
        <f t="shared" si="10"/>
        <v>1</v>
      </c>
      <c r="H138" s="229"/>
      <c r="I138" s="227"/>
      <c r="J138" s="227"/>
      <c r="K138" s="230"/>
    </row>
    <row r="139" spans="1:11" s="12" customFormat="1" ht="23.25" customHeight="1">
      <c r="A139" s="231"/>
      <c r="B139" s="232"/>
      <c r="C139" s="222" t="s">
        <v>42</v>
      </c>
      <c r="D139" s="223">
        <f>D140</f>
        <v>4000</v>
      </c>
      <c r="E139" s="223">
        <f>E140</f>
        <v>4000</v>
      </c>
      <c r="F139" s="223">
        <f>F140</f>
        <v>1756</v>
      </c>
      <c r="G139" s="224">
        <f t="shared" si="10"/>
        <v>0.439</v>
      </c>
      <c r="H139" s="225"/>
      <c r="I139" s="223"/>
      <c r="J139" s="223"/>
      <c r="K139" s="226"/>
    </row>
    <row r="140" spans="1:11" s="12" customFormat="1" ht="40.5" customHeight="1">
      <c r="A140" s="221"/>
      <c r="B140" s="59">
        <v>2350</v>
      </c>
      <c r="C140" s="102" t="s">
        <v>45</v>
      </c>
      <c r="D140" s="239">
        <v>4000</v>
      </c>
      <c r="E140" s="239">
        <v>4000</v>
      </c>
      <c r="F140" s="239">
        <v>1756</v>
      </c>
      <c r="G140" s="240">
        <f t="shared" si="10"/>
        <v>0.439</v>
      </c>
      <c r="H140" s="241"/>
      <c r="I140" s="239"/>
      <c r="J140" s="239"/>
      <c r="K140" s="242"/>
    </row>
    <row r="141" spans="1:11" s="12" customFormat="1" ht="21.75" customHeight="1">
      <c r="A141" s="231"/>
      <c r="B141" s="232"/>
      <c r="C141" s="97" t="s">
        <v>105</v>
      </c>
      <c r="D141" s="235"/>
      <c r="E141" s="235"/>
      <c r="F141" s="235">
        <f>F142</f>
        <v>64365</v>
      </c>
      <c r="G141" s="236"/>
      <c r="H141" s="237"/>
      <c r="I141" s="235"/>
      <c r="J141" s="235"/>
      <c r="K141" s="238"/>
    </row>
    <row r="142" spans="1:11" s="12" customFormat="1" ht="39" customHeight="1">
      <c r="A142" s="221"/>
      <c r="B142" s="59">
        <v>2350</v>
      </c>
      <c r="C142" s="102" t="s">
        <v>45</v>
      </c>
      <c r="D142" s="239"/>
      <c r="E142" s="239"/>
      <c r="F142" s="239">
        <v>64365</v>
      </c>
      <c r="G142" s="240"/>
      <c r="H142" s="241"/>
      <c r="I142" s="239"/>
      <c r="J142" s="239"/>
      <c r="K142" s="242"/>
    </row>
    <row r="143" spans="1:11" s="12" customFormat="1" ht="24" customHeight="1">
      <c r="A143" s="231"/>
      <c r="B143" s="232"/>
      <c r="C143" s="97" t="s">
        <v>106</v>
      </c>
      <c r="D143" s="235"/>
      <c r="E143" s="235"/>
      <c r="F143" s="235">
        <f>F144</f>
        <v>6936</v>
      </c>
      <c r="G143" s="236"/>
      <c r="H143" s="237"/>
      <c r="I143" s="235"/>
      <c r="J143" s="235"/>
      <c r="K143" s="238"/>
    </row>
    <row r="144" spans="1:11" s="12" customFormat="1" ht="40.5" customHeight="1">
      <c r="A144" s="221"/>
      <c r="B144" s="59">
        <v>2350</v>
      </c>
      <c r="C144" s="102" t="s">
        <v>45</v>
      </c>
      <c r="D144" s="239"/>
      <c r="E144" s="239"/>
      <c r="F144" s="239">
        <v>6936</v>
      </c>
      <c r="G144" s="240"/>
      <c r="H144" s="241"/>
      <c r="I144" s="239"/>
      <c r="J144" s="239"/>
      <c r="K144" s="242"/>
    </row>
    <row r="145" spans="1:11" s="12" customFormat="1" ht="21.75" customHeight="1">
      <c r="A145" s="20"/>
      <c r="B145" s="20"/>
      <c r="C145" s="61" t="s">
        <v>28</v>
      </c>
      <c r="D145" s="256"/>
      <c r="E145" s="256"/>
      <c r="F145" s="256"/>
      <c r="G145" s="257"/>
      <c r="H145" s="258">
        <v>8849600</v>
      </c>
      <c r="I145" s="256">
        <v>8836540</v>
      </c>
      <c r="J145" s="256">
        <v>8836540</v>
      </c>
      <c r="K145" s="259">
        <f>J145/I145</f>
        <v>1</v>
      </c>
    </row>
    <row r="146" spans="1:11" s="12" customFormat="1" ht="21.75" customHeight="1">
      <c r="A146" s="20"/>
      <c r="B146" s="20"/>
      <c r="C146" s="66" t="s">
        <v>29</v>
      </c>
      <c r="D146" s="193"/>
      <c r="E146" s="193"/>
      <c r="F146" s="193"/>
      <c r="G146" s="194"/>
      <c r="H146" s="195">
        <v>2867200</v>
      </c>
      <c r="I146" s="193">
        <v>3092312</v>
      </c>
      <c r="J146" s="193">
        <v>3092312</v>
      </c>
      <c r="K146" s="196">
        <f>J146/I146</f>
        <v>1</v>
      </c>
    </row>
    <row r="147" spans="1:11" s="12" customFormat="1" ht="21.75" customHeight="1">
      <c r="A147" s="114"/>
      <c r="B147" s="114"/>
      <c r="C147" s="71" t="s">
        <v>30</v>
      </c>
      <c r="D147" s="116"/>
      <c r="E147" s="116"/>
      <c r="F147" s="116"/>
      <c r="G147" s="117"/>
      <c r="H147" s="118">
        <v>29200</v>
      </c>
      <c r="I147" s="116">
        <v>9148</v>
      </c>
      <c r="J147" s="116">
        <v>9148</v>
      </c>
      <c r="K147" s="119">
        <f>J147/I147</f>
        <v>1</v>
      </c>
    </row>
    <row r="148" spans="1:11" s="12" customFormat="1" ht="22.5" customHeight="1">
      <c r="A148" s="76">
        <v>851</v>
      </c>
      <c r="B148" s="77"/>
      <c r="C148" s="34" t="s">
        <v>20</v>
      </c>
      <c r="D148" s="109">
        <f>D149+D153</f>
        <v>2903000</v>
      </c>
      <c r="E148" s="109">
        <f>E149+E153</f>
        <v>3019064</v>
      </c>
      <c r="F148" s="109">
        <f>F149+F153</f>
        <v>2465683</v>
      </c>
      <c r="G148" s="260">
        <f t="shared" si="10"/>
        <v>0.8167044487960506</v>
      </c>
      <c r="H148" s="261">
        <f>H149+H153</f>
        <v>2903000</v>
      </c>
      <c r="I148" s="109">
        <f>I149+I153</f>
        <v>3019064</v>
      </c>
      <c r="J148" s="109">
        <f>J149+J153</f>
        <v>2465683</v>
      </c>
      <c r="K148" s="262">
        <f>J148/I148</f>
        <v>0.8167044487960506</v>
      </c>
    </row>
    <row r="149" spans="1:11" s="12" customFormat="1" ht="22.5" customHeight="1">
      <c r="A149" s="263"/>
      <c r="B149" s="40">
        <v>85141</v>
      </c>
      <c r="C149" s="41" t="s">
        <v>62</v>
      </c>
      <c r="D149" s="264"/>
      <c r="E149" s="264">
        <f>E150</f>
        <v>116064</v>
      </c>
      <c r="F149" s="264">
        <f>F150</f>
        <v>116064</v>
      </c>
      <c r="G149" s="265">
        <f>F149/E149</f>
        <v>1</v>
      </c>
      <c r="H149" s="266"/>
      <c r="I149" s="266">
        <f>I152</f>
        <v>116064</v>
      </c>
      <c r="J149" s="266">
        <f>J152</f>
        <v>116064</v>
      </c>
      <c r="K149" s="267">
        <f>J149/I149</f>
        <v>1</v>
      </c>
    </row>
    <row r="150" spans="1:11" s="12" customFormat="1" ht="43.5" customHeight="1">
      <c r="A150" s="203"/>
      <c r="B150" s="234"/>
      <c r="C150" s="268" t="s">
        <v>63</v>
      </c>
      <c r="D150" s="269"/>
      <c r="E150" s="269">
        <f>E151</f>
        <v>116064</v>
      </c>
      <c r="F150" s="269">
        <f>F151</f>
        <v>116064</v>
      </c>
      <c r="G150" s="270">
        <f>F150/E150</f>
        <v>1</v>
      </c>
      <c r="H150" s="271"/>
      <c r="I150" s="269"/>
      <c r="J150" s="269"/>
      <c r="K150" s="272"/>
    </row>
    <row r="151" spans="1:11" s="12" customFormat="1" ht="60" customHeight="1">
      <c r="A151" s="203"/>
      <c r="B151" s="53">
        <v>2110</v>
      </c>
      <c r="C151" s="54" t="s">
        <v>116</v>
      </c>
      <c r="D151" s="227"/>
      <c r="E151" s="227">
        <v>116064</v>
      </c>
      <c r="F151" s="227">
        <v>116064</v>
      </c>
      <c r="G151" s="228">
        <f>F151/E151</f>
        <v>1</v>
      </c>
      <c r="H151" s="229"/>
      <c r="I151" s="227"/>
      <c r="J151" s="227"/>
      <c r="K151" s="230"/>
    </row>
    <row r="152" spans="1:11" s="12" customFormat="1" ht="39" customHeight="1">
      <c r="A152" s="220"/>
      <c r="B152" s="303"/>
      <c r="C152" s="115" t="s">
        <v>93</v>
      </c>
      <c r="D152" s="304"/>
      <c r="E152" s="304"/>
      <c r="F152" s="304"/>
      <c r="G152" s="305"/>
      <c r="H152" s="306"/>
      <c r="I152" s="304">
        <v>116064</v>
      </c>
      <c r="J152" s="304">
        <v>116064</v>
      </c>
      <c r="K152" s="307">
        <f>J152/I152</f>
        <v>1</v>
      </c>
    </row>
    <row r="153" spans="1:11" s="12" customFormat="1" ht="57.75" customHeight="1">
      <c r="A153" s="273"/>
      <c r="B153" s="245">
        <v>85156</v>
      </c>
      <c r="C153" s="122" t="s">
        <v>60</v>
      </c>
      <c r="D153" s="246">
        <f>D154+D156</f>
        <v>2903000</v>
      </c>
      <c r="E153" s="246">
        <f>E154+E156</f>
        <v>2903000</v>
      </c>
      <c r="F153" s="246">
        <f>F154+F156</f>
        <v>2349619</v>
      </c>
      <c r="G153" s="247">
        <f t="shared" si="10"/>
        <v>0.8093761625904237</v>
      </c>
      <c r="H153" s="248">
        <f>SUM(H158:H159)</f>
        <v>2903000</v>
      </c>
      <c r="I153" s="246">
        <f>SUM(I158:I159)</f>
        <v>2903000</v>
      </c>
      <c r="J153" s="246">
        <f>SUM(J158:J159)</f>
        <v>2349619</v>
      </c>
      <c r="K153" s="249">
        <f>J153/I153</f>
        <v>0.8093761625904237</v>
      </c>
    </row>
    <row r="154" spans="1:11" s="12" customFormat="1" ht="63" customHeight="1">
      <c r="A154" s="203"/>
      <c r="B154" s="234"/>
      <c r="C154" s="268" t="s">
        <v>67</v>
      </c>
      <c r="D154" s="269">
        <f>D155</f>
        <v>118000</v>
      </c>
      <c r="E154" s="269">
        <f>E155</f>
        <v>118000</v>
      </c>
      <c r="F154" s="269">
        <f>F155</f>
        <v>109228</v>
      </c>
      <c r="G154" s="270">
        <f t="shared" si="10"/>
        <v>0.9256610169491526</v>
      </c>
      <c r="H154" s="271"/>
      <c r="I154" s="269"/>
      <c r="J154" s="269"/>
      <c r="K154" s="272"/>
    </row>
    <row r="155" spans="1:11" s="12" customFormat="1" ht="59.25" customHeight="1">
      <c r="A155" s="203"/>
      <c r="B155" s="53">
        <v>2110</v>
      </c>
      <c r="C155" s="54" t="s">
        <v>116</v>
      </c>
      <c r="D155" s="227">
        <v>118000</v>
      </c>
      <c r="E155" s="227">
        <v>118000</v>
      </c>
      <c r="F155" s="227">
        <v>109228</v>
      </c>
      <c r="G155" s="228">
        <f t="shared" si="10"/>
        <v>0.9256610169491526</v>
      </c>
      <c r="H155" s="229"/>
      <c r="I155" s="227"/>
      <c r="J155" s="227"/>
      <c r="K155" s="230"/>
    </row>
    <row r="156" spans="1:11" s="12" customFormat="1" ht="54.75">
      <c r="A156" s="203"/>
      <c r="B156" s="234"/>
      <c r="C156" s="222" t="s">
        <v>94</v>
      </c>
      <c r="D156" s="223">
        <f>D157</f>
        <v>2785000</v>
      </c>
      <c r="E156" s="223">
        <f>E157</f>
        <v>2785000</v>
      </c>
      <c r="F156" s="223">
        <f>F157</f>
        <v>2240391</v>
      </c>
      <c r="G156" s="224">
        <f t="shared" si="10"/>
        <v>0.8044491921005386</v>
      </c>
      <c r="H156" s="225"/>
      <c r="I156" s="223"/>
      <c r="J156" s="223"/>
      <c r="K156" s="226"/>
    </row>
    <row r="157" spans="1:11" s="12" customFormat="1" ht="57" customHeight="1">
      <c r="A157" s="203"/>
      <c r="B157" s="53">
        <v>2110</v>
      </c>
      <c r="C157" s="54" t="s">
        <v>116</v>
      </c>
      <c r="D157" s="227">
        <v>2785000</v>
      </c>
      <c r="E157" s="227">
        <v>2785000</v>
      </c>
      <c r="F157" s="227">
        <v>2240391</v>
      </c>
      <c r="G157" s="228">
        <f t="shared" si="10"/>
        <v>0.8044491921005386</v>
      </c>
      <c r="H157" s="274"/>
      <c r="I157" s="275"/>
      <c r="J157" s="275"/>
      <c r="K157" s="276"/>
    </row>
    <row r="158" spans="1:11" s="12" customFormat="1" ht="40.5" customHeight="1">
      <c r="A158" s="231"/>
      <c r="B158" s="232"/>
      <c r="C158" s="145" t="s">
        <v>95</v>
      </c>
      <c r="D158" s="150"/>
      <c r="E158" s="150"/>
      <c r="F158" s="150"/>
      <c r="G158" s="151"/>
      <c r="H158" s="152">
        <v>118000</v>
      </c>
      <c r="I158" s="150">
        <v>118000</v>
      </c>
      <c r="J158" s="150">
        <v>109228</v>
      </c>
      <c r="K158" s="153">
        <f>J158/I158</f>
        <v>0.9256610169491526</v>
      </c>
    </row>
    <row r="159" spans="1:11" s="12" customFormat="1" ht="42" customHeight="1">
      <c r="A159" s="277"/>
      <c r="B159" s="243"/>
      <c r="C159" s="278" t="s">
        <v>126</v>
      </c>
      <c r="D159" s="116"/>
      <c r="E159" s="116"/>
      <c r="F159" s="116"/>
      <c r="G159" s="117"/>
      <c r="H159" s="118">
        <v>2785000</v>
      </c>
      <c r="I159" s="116">
        <v>2785000</v>
      </c>
      <c r="J159" s="116">
        <v>2240391</v>
      </c>
      <c r="K159" s="119">
        <f>J159/I159</f>
        <v>0.8044491921005386</v>
      </c>
    </row>
    <row r="160" spans="1:11" s="12" customFormat="1" ht="21.75" customHeight="1">
      <c r="A160" s="76">
        <v>852</v>
      </c>
      <c r="B160" s="77"/>
      <c r="C160" s="34" t="s">
        <v>100</v>
      </c>
      <c r="D160" s="109">
        <f>D161+D172+D176+D180</f>
        <v>2300000</v>
      </c>
      <c r="E160" s="109">
        <f>E161+E172+E176+E180</f>
        <v>2213434</v>
      </c>
      <c r="F160" s="109">
        <f>F161+F172+F176+F180</f>
        <v>2231730</v>
      </c>
      <c r="G160" s="260">
        <f aca="true" t="shared" si="15" ref="G160:G187">F160/E160</f>
        <v>1.0082658891116698</v>
      </c>
      <c r="H160" s="261">
        <f>H161+H172+H176+H180</f>
        <v>2267000</v>
      </c>
      <c r="I160" s="109">
        <f>I161+I172+I176+I180</f>
        <v>2180434</v>
      </c>
      <c r="J160" s="109">
        <f>J161+J172+J176+J180</f>
        <v>2164506</v>
      </c>
      <c r="K160" s="262">
        <f>J160/I160</f>
        <v>0.9926950322733914</v>
      </c>
    </row>
    <row r="161" spans="1:11" s="12" customFormat="1" ht="21.75" customHeight="1">
      <c r="A161" s="263"/>
      <c r="B161" s="40">
        <v>85203</v>
      </c>
      <c r="C161" s="41" t="s">
        <v>21</v>
      </c>
      <c r="D161" s="264">
        <f>D162+D164+D166</f>
        <v>2000000</v>
      </c>
      <c r="E161" s="264">
        <f>E162+E164+E166</f>
        <v>2077000</v>
      </c>
      <c r="F161" s="264">
        <f>F162+F164+F166</f>
        <v>2111224</v>
      </c>
      <c r="G161" s="265">
        <f t="shared" si="15"/>
        <v>1.0164776119402985</v>
      </c>
      <c r="H161" s="266">
        <f>SUM(H168:H171)</f>
        <v>1967000</v>
      </c>
      <c r="I161" s="266">
        <f>SUM(I168:I171)</f>
        <v>2044000</v>
      </c>
      <c r="J161" s="266">
        <f>SUM(J168:J171)</f>
        <v>2044000</v>
      </c>
      <c r="K161" s="267">
        <f>J161/I161</f>
        <v>1</v>
      </c>
    </row>
    <row r="162" spans="1:11" s="12" customFormat="1" ht="42.75" customHeight="1">
      <c r="A162" s="200"/>
      <c r="B162" s="110"/>
      <c r="C162" s="145" t="s">
        <v>39</v>
      </c>
      <c r="D162" s="279">
        <f>D163</f>
        <v>1967000</v>
      </c>
      <c r="E162" s="279">
        <f>E163</f>
        <v>1994000</v>
      </c>
      <c r="F162" s="279">
        <f>F163</f>
        <v>1994000</v>
      </c>
      <c r="G162" s="280">
        <f t="shared" si="15"/>
        <v>1</v>
      </c>
      <c r="H162" s="281"/>
      <c r="I162" s="279"/>
      <c r="J162" s="279"/>
      <c r="K162" s="282"/>
    </row>
    <row r="163" spans="1:11" s="12" customFormat="1" ht="59.25" customHeight="1">
      <c r="A163" s="203"/>
      <c r="B163" s="53">
        <v>2110</v>
      </c>
      <c r="C163" s="54" t="s">
        <v>116</v>
      </c>
      <c r="D163" s="227">
        <v>1967000</v>
      </c>
      <c r="E163" s="227">
        <v>1994000</v>
      </c>
      <c r="F163" s="227">
        <v>1994000</v>
      </c>
      <c r="G163" s="228">
        <f t="shared" si="15"/>
        <v>1</v>
      </c>
      <c r="H163" s="229"/>
      <c r="I163" s="227"/>
      <c r="J163" s="227"/>
      <c r="K163" s="230"/>
    </row>
    <row r="164" spans="1:11" s="12" customFormat="1" ht="36.75" customHeight="1">
      <c r="A164" s="200"/>
      <c r="B164" s="110"/>
      <c r="C164" s="145" t="s">
        <v>96</v>
      </c>
      <c r="D164" s="279"/>
      <c r="E164" s="279">
        <f>E165</f>
        <v>50000</v>
      </c>
      <c r="F164" s="279">
        <f>F165</f>
        <v>50000</v>
      </c>
      <c r="G164" s="280">
        <f t="shared" si="15"/>
        <v>1</v>
      </c>
      <c r="H164" s="281"/>
      <c r="I164" s="279"/>
      <c r="J164" s="279"/>
      <c r="K164" s="282"/>
    </row>
    <row r="165" spans="1:11" s="12" customFormat="1" ht="78" customHeight="1">
      <c r="A165" s="203"/>
      <c r="B165" s="53">
        <v>6410</v>
      </c>
      <c r="C165" s="54" t="s">
        <v>127</v>
      </c>
      <c r="D165" s="227"/>
      <c r="E165" s="227">
        <v>50000</v>
      </c>
      <c r="F165" s="227">
        <v>50000</v>
      </c>
      <c r="G165" s="228">
        <f t="shared" si="15"/>
        <v>1</v>
      </c>
      <c r="H165" s="229"/>
      <c r="I165" s="227"/>
      <c r="J165" s="227"/>
      <c r="K165" s="230"/>
    </row>
    <row r="166" spans="1:11" s="12" customFormat="1" ht="27.75" customHeight="1">
      <c r="A166" s="84"/>
      <c r="B166" s="84"/>
      <c r="C166" s="149" t="s">
        <v>47</v>
      </c>
      <c r="D166" s="150">
        <f>D167</f>
        <v>33000</v>
      </c>
      <c r="E166" s="150">
        <f>E167</f>
        <v>33000</v>
      </c>
      <c r="F166" s="150">
        <f>F167</f>
        <v>67224</v>
      </c>
      <c r="G166" s="151">
        <f>F166/E166</f>
        <v>2.0370909090909093</v>
      </c>
      <c r="H166" s="152"/>
      <c r="I166" s="150"/>
      <c r="J166" s="150"/>
      <c r="K166" s="153"/>
    </row>
    <row r="167" spans="1:11" s="12" customFormat="1" ht="41.25" customHeight="1">
      <c r="A167" s="84"/>
      <c r="B167" s="59">
        <v>2350</v>
      </c>
      <c r="C167" s="60" t="s">
        <v>45</v>
      </c>
      <c r="D167" s="154">
        <v>33000</v>
      </c>
      <c r="E167" s="154">
        <v>33000</v>
      </c>
      <c r="F167" s="154">
        <v>67224</v>
      </c>
      <c r="G167" s="132">
        <f>F167/E167</f>
        <v>2.0370909090909093</v>
      </c>
      <c r="H167" s="155"/>
      <c r="I167" s="154"/>
      <c r="J167" s="154"/>
      <c r="K167" s="156"/>
    </row>
    <row r="168" spans="1:11" s="12" customFormat="1" ht="39.75" customHeight="1">
      <c r="A168" s="277"/>
      <c r="B168" s="243"/>
      <c r="C168" s="115" t="s">
        <v>118</v>
      </c>
      <c r="D168" s="308"/>
      <c r="E168" s="308"/>
      <c r="F168" s="308"/>
      <c r="G168" s="309"/>
      <c r="H168" s="310">
        <v>750000</v>
      </c>
      <c r="I168" s="308">
        <v>750000</v>
      </c>
      <c r="J168" s="308">
        <v>750000</v>
      </c>
      <c r="K168" s="294">
        <f>J168/I168</f>
        <v>1</v>
      </c>
    </row>
    <row r="169" spans="1:11" s="12" customFormat="1" ht="57" customHeight="1">
      <c r="A169" s="231"/>
      <c r="B169" s="232"/>
      <c r="C169" s="222" t="s">
        <v>97</v>
      </c>
      <c r="D169" s="150"/>
      <c r="E169" s="150"/>
      <c r="F169" s="150"/>
      <c r="G169" s="151"/>
      <c r="H169" s="152">
        <v>1217000</v>
      </c>
      <c r="I169" s="150">
        <v>1217000</v>
      </c>
      <c r="J169" s="150">
        <v>1217000</v>
      </c>
      <c r="K169" s="153">
        <f>J169/I169</f>
        <v>1</v>
      </c>
    </row>
    <row r="170" spans="1:11" s="12" customFormat="1" ht="39.75" customHeight="1">
      <c r="A170" s="231"/>
      <c r="B170" s="232"/>
      <c r="C170" s="268" t="s">
        <v>119</v>
      </c>
      <c r="D170" s="193"/>
      <c r="E170" s="193"/>
      <c r="F170" s="193"/>
      <c r="G170" s="194"/>
      <c r="H170" s="195"/>
      <c r="I170" s="193">
        <v>27000</v>
      </c>
      <c r="J170" s="193">
        <v>27000</v>
      </c>
      <c r="K170" s="196">
        <f>J170/I170</f>
        <v>1</v>
      </c>
    </row>
    <row r="171" spans="1:11" s="12" customFormat="1" ht="39.75" customHeight="1">
      <c r="A171" s="231"/>
      <c r="B171" s="243"/>
      <c r="C171" s="244" t="s">
        <v>120</v>
      </c>
      <c r="D171" s="173"/>
      <c r="E171" s="173"/>
      <c r="F171" s="173"/>
      <c r="G171" s="174"/>
      <c r="H171" s="175"/>
      <c r="I171" s="173">
        <v>50000</v>
      </c>
      <c r="J171" s="173">
        <v>50000</v>
      </c>
      <c r="K171" s="176">
        <f>J171/I171</f>
        <v>1</v>
      </c>
    </row>
    <row r="172" spans="1:11" s="12" customFormat="1" ht="42" customHeight="1">
      <c r="A172" s="200"/>
      <c r="B172" s="180">
        <v>85212</v>
      </c>
      <c r="C172" s="122" t="s">
        <v>117</v>
      </c>
      <c r="D172" s="246"/>
      <c r="E172" s="246">
        <f>E173</f>
        <v>32789</v>
      </c>
      <c r="F172" s="246">
        <f>F173</f>
        <v>18829</v>
      </c>
      <c r="G172" s="283">
        <f t="shared" si="15"/>
        <v>0.574247461038763</v>
      </c>
      <c r="H172" s="248"/>
      <c r="I172" s="248">
        <f>I175</f>
        <v>32789</v>
      </c>
      <c r="J172" s="248">
        <f>J175</f>
        <v>18829</v>
      </c>
      <c r="K172" s="284">
        <f>J172/I172</f>
        <v>0.574247461038763</v>
      </c>
    </row>
    <row r="173" spans="1:11" s="12" customFormat="1" ht="43.5" customHeight="1">
      <c r="A173" s="203"/>
      <c r="B173" s="255"/>
      <c r="C173" s="285" t="s">
        <v>98</v>
      </c>
      <c r="D173" s="223"/>
      <c r="E173" s="223">
        <f>E174</f>
        <v>32789</v>
      </c>
      <c r="F173" s="223">
        <f>F174</f>
        <v>18829</v>
      </c>
      <c r="G173" s="280">
        <f t="shared" si="15"/>
        <v>0.574247461038763</v>
      </c>
      <c r="H173" s="225"/>
      <c r="I173" s="223"/>
      <c r="J173" s="223"/>
      <c r="K173" s="226"/>
    </row>
    <row r="174" spans="1:11" s="12" customFormat="1" ht="57.75" customHeight="1">
      <c r="A174" s="203"/>
      <c r="B174" s="53">
        <v>2110</v>
      </c>
      <c r="C174" s="54" t="s">
        <v>116</v>
      </c>
      <c r="D174" s="227"/>
      <c r="E174" s="227">
        <v>32789</v>
      </c>
      <c r="F174" s="227">
        <v>18829</v>
      </c>
      <c r="G174" s="228">
        <f t="shared" si="15"/>
        <v>0.574247461038763</v>
      </c>
      <c r="H174" s="229"/>
      <c r="I174" s="227"/>
      <c r="J174" s="227"/>
      <c r="K174" s="230"/>
    </row>
    <row r="175" spans="1:11" s="12" customFormat="1" ht="33.75" customHeight="1">
      <c r="A175" s="200"/>
      <c r="B175" s="185"/>
      <c r="C175" s="85" t="s">
        <v>99</v>
      </c>
      <c r="D175" s="116"/>
      <c r="E175" s="116"/>
      <c r="F175" s="116"/>
      <c r="G175" s="117"/>
      <c r="H175" s="118"/>
      <c r="I175" s="116">
        <v>32789</v>
      </c>
      <c r="J175" s="116">
        <v>18829</v>
      </c>
      <c r="K175" s="119">
        <f>J175/I175</f>
        <v>0.574247461038763</v>
      </c>
    </row>
    <row r="176" spans="1:11" s="12" customFormat="1" ht="21.75" customHeight="1">
      <c r="A176" s="200"/>
      <c r="B176" s="180">
        <v>85216</v>
      </c>
      <c r="C176" s="122" t="s">
        <v>4</v>
      </c>
      <c r="D176" s="246">
        <f aca="true" t="shared" si="16" ref="D176:F177">D177</f>
        <v>44000</v>
      </c>
      <c r="E176" s="246">
        <f t="shared" si="16"/>
        <v>11211</v>
      </c>
      <c r="F176" s="246">
        <f t="shared" si="16"/>
        <v>11211</v>
      </c>
      <c r="G176" s="247">
        <f t="shared" si="15"/>
        <v>1</v>
      </c>
      <c r="H176" s="248">
        <f>H179</f>
        <v>44000</v>
      </c>
      <c r="I176" s="248">
        <f>I179</f>
        <v>11211</v>
      </c>
      <c r="J176" s="248">
        <f>J179</f>
        <v>11211</v>
      </c>
      <c r="K176" s="249">
        <f>J176/I176</f>
        <v>1</v>
      </c>
    </row>
    <row r="177" spans="1:11" s="12" customFormat="1" ht="39.75" customHeight="1">
      <c r="A177" s="203"/>
      <c r="B177" s="255"/>
      <c r="C177" s="285" t="s">
        <v>22</v>
      </c>
      <c r="D177" s="223">
        <f t="shared" si="16"/>
        <v>44000</v>
      </c>
      <c r="E177" s="223">
        <f t="shared" si="16"/>
        <v>11211</v>
      </c>
      <c r="F177" s="223">
        <f t="shared" si="16"/>
        <v>11211</v>
      </c>
      <c r="G177" s="224">
        <f t="shared" si="15"/>
        <v>1</v>
      </c>
      <c r="H177" s="225"/>
      <c r="I177" s="223"/>
      <c r="J177" s="223"/>
      <c r="K177" s="226"/>
    </row>
    <row r="178" spans="1:11" s="12" customFormat="1" ht="60.75" customHeight="1">
      <c r="A178" s="203"/>
      <c r="B178" s="53">
        <v>2110</v>
      </c>
      <c r="C178" s="54" t="s">
        <v>116</v>
      </c>
      <c r="D178" s="227">
        <v>44000</v>
      </c>
      <c r="E178" s="227">
        <v>11211</v>
      </c>
      <c r="F178" s="227">
        <v>11211</v>
      </c>
      <c r="G178" s="228">
        <f t="shared" si="15"/>
        <v>1</v>
      </c>
      <c r="H178" s="229"/>
      <c r="I178" s="227"/>
      <c r="J178" s="227"/>
      <c r="K178" s="230"/>
    </row>
    <row r="179" spans="1:11" s="12" customFormat="1" ht="39" customHeight="1">
      <c r="A179" s="200"/>
      <c r="B179" s="185"/>
      <c r="C179" s="85" t="s">
        <v>35</v>
      </c>
      <c r="D179" s="116"/>
      <c r="E179" s="116"/>
      <c r="F179" s="116"/>
      <c r="G179" s="117"/>
      <c r="H179" s="118">
        <v>44000</v>
      </c>
      <c r="I179" s="116">
        <v>11211</v>
      </c>
      <c r="J179" s="116">
        <v>11211</v>
      </c>
      <c r="K179" s="119">
        <f>J179/I179</f>
        <v>1</v>
      </c>
    </row>
    <row r="180" spans="1:11" s="12" customFormat="1" ht="25.5" customHeight="1">
      <c r="A180" s="200"/>
      <c r="B180" s="121">
        <v>85231</v>
      </c>
      <c r="C180" s="122" t="s">
        <v>40</v>
      </c>
      <c r="D180" s="246">
        <f aca="true" t="shared" si="17" ref="D180:F181">D181</f>
        <v>256000</v>
      </c>
      <c r="E180" s="246">
        <f t="shared" si="17"/>
        <v>92434</v>
      </c>
      <c r="F180" s="246">
        <f t="shared" si="17"/>
        <v>90466</v>
      </c>
      <c r="G180" s="247">
        <f t="shared" si="15"/>
        <v>0.9787091330030075</v>
      </c>
      <c r="H180" s="248">
        <f>H183</f>
        <v>256000</v>
      </c>
      <c r="I180" s="248">
        <f>I183</f>
        <v>92434</v>
      </c>
      <c r="J180" s="248">
        <f>J183</f>
        <v>90466</v>
      </c>
      <c r="K180" s="249">
        <f>J180/I180</f>
        <v>0.9787091330030075</v>
      </c>
    </row>
    <row r="181" spans="1:11" s="12" customFormat="1" ht="39.75" customHeight="1">
      <c r="A181" s="203"/>
      <c r="B181" s="120"/>
      <c r="C181" s="97" t="s">
        <v>41</v>
      </c>
      <c r="D181" s="235">
        <f t="shared" si="17"/>
        <v>256000</v>
      </c>
      <c r="E181" s="235">
        <f t="shared" si="17"/>
        <v>92434</v>
      </c>
      <c r="F181" s="235">
        <f t="shared" si="17"/>
        <v>90466</v>
      </c>
      <c r="G181" s="236">
        <f t="shared" si="15"/>
        <v>0.9787091330030075</v>
      </c>
      <c r="H181" s="237"/>
      <c r="I181" s="235"/>
      <c r="J181" s="235"/>
      <c r="K181" s="238"/>
    </row>
    <row r="182" spans="1:11" s="12" customFormat="1" ht="60" customHeight="1">
      <c r="A182" s="203"/>
      <c r="B182" s="53">
        <v>2110</v>
      </c>
      <c r="C182" s="54" t="s">
        <v>116</v>
      </c>
      <c r="D182" s="239">
        <v>256000</v>
      </c>
      <c r="E182" s="239">
        <v>92434</v>
      </c>
      <c r="F182" s="239">
        <v>90466</v>
      </c>
      <c r="G182" s="240">
        <f t="shared" si="15"/>
        <v>0.9787091330030075</v>
      </c>
      <c r="H182" s="241"/>
      <c r="I182" s="239"/>
      <c r="J182" s="239"/>
      <c r="K182" s="242"/>
    </row>
    <row r="183" spans="1:11" s="12" customFormat="1" ht="27" customHeight="1">
      <c r="A183" s="206"/>
      <c r="B183" s="286"/>
      <c r="C183" s="115" t="s">
        <v>101</v>
      </c>
      <c r="D183" s="116"/>
      <c r="E183" s="116"/>
      <c r="F183" s="116"/>
      <c r="G183" s="117"/>
      <c r="H183" s="118">
        <v>256000</v>
      </c>
      <c r="I183" s="116">
        <v>92434</v>
      </c>
      <c r="J183" s="116">
        <v>90466</v>
      </c>
      <c r="K183" s="119">
        <f>J183/I183</f>
        <v>0.9787091330030075</v>
      </c>
    </row>
    <row r="184" spans="1:11" s="12" customFormat="1" ht="21.75" customHeight="1">
      <c r="A184" s="76">
        <v>853</v>
      </c>
      <c r="B184" s="77"/>
      <c r="C184" s="34" t="s">
        <v>102</v>
      </c>
      <c r="D184" s="109">
        <f>D185+D194</f>
        <v>509000</v>
      </c>
      <c r="E184" s="109">
        <f>E185+E194</f>
        <v>582410</v>
      </c>
      <c r="F184" s="109">
        <f>F185+F194</f>
        <v>581762</v>
      </c>
      <c r="G184" s="260">
        <f t="shared" si="15"/>
        <v>0.9988873817413849</v>
      </c>
      <c r="H184" s="261">
        <f>H185+H194</f>
        <v>509000</v>
      </c>
      <c r="I184" s="109">
        <f>I185+I194</f>
        <v>582410</v>
      </c>
      <c r="J184" s="109">
        <f>J185+J194</f>
        <v>581762</v>
      </c>
      <c r="K184" s="262">
        <f>J184/I184</f>
        <v>0.9988873817413849</v>
      </c>
    </row>
    <row r="185" spans="1:11" s="12" customFormat="1" ht="21.75" customHeight="1">
      <c r="A185" s="200"/>
      <c r="B185" s="245">
        <v>85321</v>
      </c>
      <c r="C185" s="122" t="s">
        <v>61</v>
      </c>
      <c r="D185" s="246">
        <f>D186+D188</f>
        <v>509000</v>
      </c>
      <c r="E185" s="246">
        <f>E186+E188</f>
        <v>509000</v>
      </c>
      <c r="F185" s="246">
        <f>F186+F188</f>
        <v>508748</v>
      </c>
      <c r="G185" s="247">
        <f t="shared" si="15"/>
        <v>0.9995049115913556</v>
      </c>
      <c r="H185" s="248">
        <f>SUM(H190:H193)</f>
        <v>509000</v>
      </c>
      <c r="I185" s="248">
        <f>SUM(I190:I193)</f>
        <v>509000</v>
      </c>
      <c r="J185" s="248">
        <f>SUM(J190:J193)</f>
        <v>508748</v>
      </c>
      <c r="K185" s="249">
        <f>J185/I185</f>
        <v>0.9995049115913556</v>
      </c>
    </row>
    <row r="186" spans="1:11" s="12" customFormat="1" ht="42" customHeight="1">
      <c r="A186" s="203"/>
      <c r="B186" s="253"/>
      <c r="C186" s="251" t="s">
        <v>128</v>
      </c>
      <c r="D186" s="235">
        <f>D187</f>
        <v>501000</v>
      </c>
      <c r="E186" s="235">
        <f>E187</f>
        <v>501000</v>
      </c>
      <c r="F186" s="235">
        <f>F187</f>
        <v>501000</v>
      </c>
      <c r="G186" s="236">
        <f t="shared" si="15"/>
        <v>1</v>
      </c>
      <c r="H186" s="237"/>
      <c r="I186" s="235"/>
      <c r="J186" s="235"/>
      <c r="K186" s="238"/>
    </row>
    <row r="187" spans="1:11" s="12" customFormat="1" ht="60" customHeight="1">
      <c r="A187" s="220"/>
      <c r="B187" s="53">
        <v>2110</v>
      </c>
      <c r="C187" s="54" t="s">
        <v>116</v>
      </c>
      <c r="D187" s="239">
        <v>501000</v>
      </c>
      <c r="E187" s="239">
        <v>501000</v>
      </c>
      <c r="F187" s="239">
        <v>501000</v>
      </c>
      <c r="G187" s="240">
        <f t="shared" si="15"/>
        <v>1</v>
      </c>
      <c r="H187" s="241"/>
      <c r="I187" s="239"/>
      <c r="J187" s="239"/>
      <c r="K187" s="242"/>
    </row>
    <row r="188" spans="1:11" s="12" customFormat="1" ht="54.75">
      <c r="A188" s="203"/>
      <c r="B188" s="234"/>
      <c r="C188" s="285" t="s">
        <v>133</v>
      </c>
      <c r="D188" s="223">
        <f>D189</f>
        <v>8000</v>
      </c>
      <c r="E188" s="223">
        <f>E189</f>
        <v>8000</v>
      </c>
      <c r="F188" s="223">
        <f>F189</f>
        <v>7748</v>
      </c>
      <c r="G188" s="224">
        <f>F188/E188</f>
        <v>0.9685</v>
      </c>
      <c r="H188" s="225"/>
      <c r="I188" s="223"/>
      <c r="J188" s="223"/>
      <c r="K188" s="226"/>
    </row>
    <row r="189" spans="1:11" s="12" customFormat="1" ht="73.5" customHeight="1">
      <c r="A189" s="203"/>
      <c r="B189" s="53">
        <v>6410</v>
      </c>
      <c r="C189" s="54" t="s">
        <v>127</v>
      </c>
      <c r="D189" s="227">
        <v>8000</v>
      </c>
      <c r="E189" s="227">
        <v>8000</v>
      </c>
      <c r="F189" s="227">
        <v>7748</v>
      </c>
      <c r="G189" s="228">
        <f>F189/E189</f>
        <v>0.9685</v>
      </c>
      <c r="H189" s="229"/>
      <c r="I189" s="227"/>
      <c r="J189" s="227"/>
      <c r="K189" s="230"/>
    </row>
    <row r="190" spans="1:11" s="12" customFormat="1" ht="21.75" customHeight="1">
      <c r="A190" s="20"/>
      <c r="B190" s="20"/>
      <c r="C190" s="61" t="s">
        <v>28</v>
      </c>
      <c r="D190" s="256"/>
      <c r="E190" s="256"/>
      <c r="F190" s="256"/>
      <c r="G190" s="257"/>
      <c r="H190" s="258">
        <v>266100</v>
      </c>
      <c r="I190" s="256">
        <v>246227</v>
      </c>
      <c r="J190" s="256">
        <v>246227</v>
      </c>
      <c r="K190" s="259">
        <f>J190/I190</f>
        <v>1</v>
      </c>
    </row>
    <row r="191" spans="1:11" s="12" customFormat="1" ht="21.75" customHeight="1">
      <c r="A191" s="20"/>
      <c r="B191" s="20"/>
      <c r="C191" s="66" t="s">
        <v>29</v>
      </c>
      <c r="D191" s="193"/>
      <c r="E191" s="193"/>
      <c r="F191" s="193"/>
      <c r="G191" s="194"/>
      <c r="H191" s="195">
        <v>179600</v>
      </c>
      <c r="I191" s="193">
        <v>203380</v>
      </c>
      <c r="J191" s="193">
        <v>203380</v>
      </c>
      <c r="K191" s="196">
        <f>J191/I191</f>
        <v>1</v>
      </c>
    </row>
    <row r="192" spans="1:11" s="12" customFormat="1" ht="21.75" customHeight="1">
      <c r="A192" s="20"/>
      <c r="B192" s="20"/>
      <c r="C192" s="66" t="s">
        <v>30</v>
      </c>
      <c r="D192" s="193"/>
      <c r="E192" s="193"/>
      <c r="F192" s="193"/>
      <c r="G192" s="194"/>
      <c r="H192" s="195">
        <v>55300</v>
      </c>
      <c r="I192" s="193">
        <v>51393</v>
      </c>
      <c r="J192" s="193">
        <v>51393</v>
      </c>
      <c r="K192" s="196">
        <f>J192/I192</f>
        <v>1</v>
      </c>
    </row>
    <row r="193" spans="1:11" s="12" customFormat="1" ht="21.75" customHeight="1">
      <c r="A193" s="20"/>
      <c r="B193" s="20"/>
      <c r="C193" s="287" t="s">
        <v>68</v>
      </c>
      <c r="D193" s="256"/>
      <c r="E193" s="256"/>
      <c r="F193" s="256"/>
      <c r="G193" s="174"/>
      <c r="H193" s="258">
        <v>8000</v>
      </c>
      <c r="I193" s="258">
        <v>8000</v>
      </c>
      <c r="J193" s="258">
        <v>7748</v>
      </c>
      <c r="K193" s="176">
        <f>J193/I193</f>
        <v>0.9685</v>
      </c>
    </row>
    <row r="194" spans="1:11" s="12" customFormat="1" ht="21.75" customHeight="1">
      <c r="A194" s="288"/>
      <c r="B194" s="201">
        <v>85334</v>
      </c>
      <c r="C194" s="289" t="s">
        <v>52</v>
      </c>
      <c r="D194" s="290"/>
      <c r="E194" s="290">
        <f>E195</f>
        <v>73410</v>
      </c>
      <c r="F194" s="290">
        <f>F195</f>
        <v>73014</v>
      </c>
      <c r="G194" s="247">
        <f>F194/E194</f>
        <v>0.9946056395586432</v>
      </c>
      <c r="H194" s="291"/>
      <c r="I194" s="290">
        <f>I197</f>
        <v>73410</v>
      </c>
      <c r="J194" s="290">
        <f>J197</f>
        <v>73014</v>
      </c>
      <c r="K194" s="249">
        <f>J194/I194</f>
        <v>0.9946056395586432</v>
      </c>
    </row>
    <row r="195" spans="1:11" s="12" customFormat="1" ht="36.75" customHeight="1">
      <c r="A195" s="292"/>
      <c r="B195" s="135"/>
      <c r="C195" s="97" t="s">
        <v>53</v>
      </c>
      <c r="D195" s="256"/>
      <c r="E195" s="256">
        <f>E196</f>
        <v>73410</v>
      </c>
      <c r="F195" s="256">
        <f>F196</f>
        <v>73014</v>
      </c>
      <c r="G195" s="236">
        <f>F195/E195</f>
        <v>0.9946056395586432</v>
      </c>
      <c r="H195" s="258"/>
      <c r="I195" s="256"/>
      <c r="J195" s="256"/>
      <c r="K195" s="259"/>
    </row>
    <row r="196" spans="1:11" s="12" customFormat="1" ht="64.5" customHeight="1">
      <c r="A196" s="221"/>
      <c r="B196" s="102">
        <v>2110</v>
      </c>
      <c r="C196" s="54" t="s">
        <v>116</v>
      </c>
      <c r="D196" s="227"/>
      <c r="E196" s="227">
        <v>73410</v>
      </c>
      <c r="F196" s="227">
        <v>73014</v>
      </c>
      <c r="G196" s="228">
        <f>F196/E196</f>
        <v>0.9946056395586432</v>
      </c>
      <c r="H196" s="229"/>
      <c r="I196" s="227"/>
      <c r="J196" s="227"/>
      <c r="K196" s="230"/>
    </row>
    <row r="197" spans="1:11" s="12" customFormat="1" ht="25.5" customHeight="1">
      <c r="A197" s="114"/>
      <c r="B197" s="114"/>
      <c r="C197" s="293" t="s">
        <v>103</v>
      </c>
      <c r="D197" s="116"/>
      <c r="E197" s="116"/>
      <c r="F197" s="116"/>
      <c r="G197" s="117"/>
      <c r="H197" s="118"/>
      <c r="I197" s="116">
        <v>73410</v>
      </c>
      <c r="J197" s="116">
        <v>73014</v>
      </c>
      <c r="K197" s="294">
        <f>J197/I197</f>
        <v>0.9946056395586432</v>
      </c>
    </row>
    <row r="202" spans="3:9" ht="12.75">
      <c r="C202" s="329" t="s">
        <v>134</v>
      </c>
      <c r="D202" s="330"/>
      <c r="I202" s="331" t="s">
        <v>135</v>
      </c>
    </row>
    <row r="203" spans="3:9" ht="12.75">
      <c r="C203" s="330"/>
      <c r="D203" s="330"/>
      <c r="I203" s="331" t="s">
        <v>136</v>
      </c>
    </row>
    <row r="204" spans="3:9" ht="12.75">
      <c r="C204" s="329" t="s">
        <v>137</v>
      </c>
      <c r="D204" s="330"/>
      <c r="I204" s="331" t="s">
        <v>138</v>
      </c>
    </row>
  </sheetData>
  <mergeCells count="8">
    <mergeCell ref="D6:D7"/>
    <mergeCell ref="E6:E7"/>
    <mergeCell ref="F6:F7"/>
    <mergeCell ref="G6:G7"/>
    <mergeCell ref="H6:H7"/>
    <mergeCell ref="I6:I7"/>
    <mergeCell ref="J6:J7"/>
    <mergeCell ref="K6:K7"/>
  </mergeCells>
  <printOptions horizontalCentered="1"/>
  <pageMargins left="0.54" right="0.5" top="0.5118110236220472" bottom="0.6692913385826772" header="0.5118110236220472" footer="0.5118110236220472"/>
  <pageSetup firstPageNumber="79" useFirstPageNumber="1" horizontalDpi="600" verticalDpi="600" orientation="landscape" pageOrder="overThenDown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2005-03-10T12:04:59Z</cp:lastPrinted>
  <dcterms:created xsi:type="dcterms:W3CDTF">2000-11-27T13:18:20Z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