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owiatowy" sheetId="1" r:id="rId1"/>
  </sheets>
  <definedNames>
    <definedName name="_xlnm.Print_Titles" localSheetId="0">'Powiatowy'!$8:$8</definedName>
  </definedNames>
  <calcPr fullCalcOnLoad="1"/>
</workbook>
</file>

<file path=xl/sharedStrings.xml><?xml version="1.0" encoding="utf-8"?>
<sst xmlns="http://schemas.openxmlformats.org/spreadsheetml/2006/main" count="52" uniqueCount="42">
  <si>
    <t>w złotych</t>
  </si>
  <si>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</si>
  <si>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</si>
  <si>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</si>
  <si>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</si>
  <si>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</si>
  <si>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</si>
  <si>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komunalna i ochrona środowiska</t>
  </si>
  <si>
    <t>środki przekazane przez Marszałka Województwa z tytułu opłat 
za gospodarcze korzystanie ze środowiska</t>
  </si>
  <si>
    <t>% 
6:5</t>
  </si>
  <si>
    <t>Wpływy z różnych dochodów</t>
  </si>
  <si>
    <t>Przelewy redystrybucyjne</t>
  </si>
  <si>
    <t>Zakup usług pozostałych</t>
  </si>
  <si>
    <t>Wydatki inwestycyjne funduszy celowych</t>
  </si>
  <si>
    <t xml:space="preserve">wpływy z tytułu nałożonych kar przekazywane przez Państwową Inspekcję Ochrony Środowiska </t>
  </si>
  <si>
    <t>gospodarka surowcami organicznymi</t>
  </si>
  <si>
    <t>budowa odcinka kanalizacji sanitarnej w ul. Pancerniaków</t>
  </si>
  <si>
    <t xml:space="preserve">    Powiatowy Fundusz Ochrony Środowiska i Gospodarki Wodnej </t>
  </si>
  <si>
    <t>Zakup materiałów i wyposażenia</t>
  </si>
  <si>
    <t>Rady Miasta Lublin</t>
  </si>
  <si>
    <t>z dnia</t>
  </si>
  <si>
    <t>Załącznik nr 11</t>
  </si>
  <si>
    <t>do uchwały nr</t>
  </si>
  <si>
    <t>0970</t>
  </si>
  <si>
    <t>likwidacja zagrożeń sanitarno-epidemicznych powierzchni ziemi i ekologiczne zagospodarowanie terenu</t>
  </si>
  <si>
    <t>selektywna zbiórka odpadów niebezpiecznych (w tym zakup pojemników do zbiórki odpadów niebezpiecznych)</t>
  </si>
  <si>
    <t>modernizacja oczyszczalni ścieków w Rokitnie</t>
  </si>
  <si>
    <t xml:space="preserve">odwodnienie ulicy Zbożowej </t>
  </si>
  <si>
    <t>odwodnienie ulicy Puławskiej przy al. Solidarności</t>
  </si>
  <si>
    <t>odwodnienie ul. Botanicznej w okolicy posesji 13, 20</t>
  </si>
  <si>
    <t>program ochrony zlewni górnej Bystrzycy</t>
  </si>
  <si>
    <t xml:space="preserve">Rozdz.
§   </t>
  </si>
  <si>
    <t>Plan na 2004 rok 
po zmianach</t>
  </si>
  <si>
    <t>Wykonanie 
na 31 grudnia 
2004 roku</t>
  </si>
  <si>
    <t>Plan na 2004 rok 
wg uchwały budżetowej</t>
  </si>
  <si>
    <t xml:space="preserve">II Wydatki </t>
  </si>
  <si>
    <t xml:space="preserve"> I Przychody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</si>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</sst>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10" fontId="2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1" borderId="5" xfId="0" applyFont="1" applyFill="1" applyBorder="1" applyAlignment="1">
      <alignment/>
    </xf>
    <xf numFmtId="3" fontId="1" fillId="1" borderId="5" xfId="0" applyNumberFormat="1" applyFont="1" applyFill="1" applyBorder="1" applyAlignment="1">
      <alignment/>
    </xf>
    <xf numFmtId="10" fontId="1" fillId="1" borderId="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10" fontId="1" fillId="3" borderId="6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10" fontId="2" fillId="3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0" fontId="0" fillId="3" borderId="12" xfId="0" applyNumberFormat="1" applyFont="1" applyFill="1" applyBorder="1" applyAlignment="1">
      <alignment horizontal="right"/>
    </xf>
    <xf numFmtId="0" fontId="2" fillId="0" borderId="5" xfId="0" applyFont="1" applyBorder="1" applyAlignment="1" quotePrefix="1">
      <alignment horizontal="right"/>
    </xf>
    <xf numFmtId="3" fontId="2" fillId="0" borderId="5" xfId="0" applyNumberFormat="1" applyFont="1" applyBorder="1" applyAlignment="1">
      <alignment/>
    </xf>
    <xf numFmtId="10" fontId="2" fillId="3" borderId="5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1" borderId="7" xfId="0" applyNumberFormat="1" applyFont="1" applyFill="1" applyBorder="1" applyAlignment="1">
      <alignment horizontal="right"/>
    </xf>
    <xf numFmtId="10" fontId="1" fillId="1" borderId="1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10" fontId="1" fillId="2" borderId="14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0" fontId="1" fillId="3" borderId="14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 wrapText="1"/>
    </xf>
    <xf numFmtId="10" fontId="0" fillId="0" borderId="9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10" fontId="2" fillId="0" borderId="5" xfId="0" applyNumberFormat="1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3" fontId="0" fillId="0" borderId="16" xfId="0" applyNumberFormat="1" applyFont="1" applyBorder="1" applyAlignment="1">
      <alignment horizontal="right" wrapText="1"/>
    </xf>
    <xf numFmtId="10" fontId="0" fillId="0" borderId="16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10" fontId="0" fillId="3" borderId="18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">
      <selection activeCell="F45" sqref="F45:F47"/>
    </sheetView>
  </sheetViews>
  <sheetFormatPr defaultColWidth="9.00390625" defaultRowHeight="12.75"/>
  <cols>
    <col min="1" max="1" width="6.875" style="0" customWidth="1"/>
    <col min="2" max="2" width="8.25390625" style="0" customWidth="1"/>
    <col min="3" max="3" width="65.125" style="0" customWidth="1"/>
    <col min="4" max="6" width="16.75390625" style="0" customWidth="1"/>
    <col min="7" max="7" width="10.875" style="0" customWidth="1"/>
    <col min="8" max="16384" width="9.125" style="7" customWidth="1"/>
  </cols>
  <sheetData>
    <row r="1" spans="4:7" ht="14.25">
      <c r="D1" s="1"/>
      <c r="E1" s="1"/>
      <c r="F1" s="1" t="s">
        <v>21</v>
      </c>
      <c r="G1" s="1"/>
    </row>
    <row r="2" spans="1:7" ht="15.75">
      <c r="A2" s="3"/>
      <c r="D2" s="1"/>
      <c r="E2" s="1"/>
      <c r="F2" s="1" t="s">
        <v>22</v>
      </c>
      <c r="G2" s="2"/>
    </row>
    <row r="3" spans="1:7" s="13" customFormat="1" ht="18">
      <c r="A3" s="9" t="s">
        <v>17</v>
      </c>
      <c r="B3" s="10"/>
      <c r="C3" s="11"/>
      <c r="D3" s="10"/>
      <c r="E3" s="10"/>
      <c r="F3" s="1" t="s">
        <v>19</v>
      </c>
      <c r="G3" s="12"/>
    </row>
    <row r="4" spans="1:7" ht="13.5" customHeight="1">
      <c r="A4" s="4"/>
      <c r="D4" s="1"/>
      <c r="E4" s="1"/>
      <c r="F4" s="1" t="s">
        <v>20</v>
      </c>
      <c r="G4" s="2"/>
    </row>
    <row r="5" spans="1:7" ht="13.5" customHeight="1">
      <c r="A5" s="4"/>
      <c r="D5" s="1"/>
      <c r="E5" s="1"/>
      <c r="F5" s="1"/>
      <c r="G5" s="1"/>
    </row>
    <row r="6" spans="1:7" ht="14.25" customHeight="1" thickBot="1">
      <c r="A6" s="5"/>
      <c r="B6" s="80"/>
      <c r="C6" s="5"/>
      <c r="D6" s="1"/>
      <c r="E6" s="1"/>
      <c r="F6" s="1"/>
      <c r="G6" s="1" t="s">
        <v>0</v>
      </c>
    </row>
    <row r="7" spans="1:7" s="81" customFormat="1" ht="51.75" customHeight="1" thickBot="1" thickTop="1">
      <c r="A7" s="79" t="s">
        <v>1</v>
      </c>
      <c r="B7" s="79" t="s">
        <v>31</v>
      </c>
      <c r="C7" s="79" t="s">
        <v>2</v>
      </c>
      <c r="D7" s="79" t="s">
        <v>34</v>
      </c>
      <c r="E7" s="79" t="s">
        <v>32</v>
      </c>
      <c r="F7" s="79" t="s">
        <v>33</v>
      </c>
      <c r="G7" s="79" t="s">
        <v>9</v>
      </c>
    </row>
    <row r="8" spans="1:7" s="14" customFormat="1" ht="14.25" thickBot="1" thickTop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5">
        <v>7</v>
      </c>
    </row>
    <row r="9" spans="1:7" s="14" customFormat="1" ht="19.5" customHeight="1" thickTop="1">
      <c r="A9" s="17"/>
      <c r="B9" s="17"/>
      <c r="C9" s="18" t="s">
        <v>3</v>
      </c>
      <c r="D9" s="19">
        <v>309840</v>
      </c>
      <c r="E9" s="19">
        <v>309840</v>
      </c>
      <c r="F9" s="19">
        <v>168609</v>
      </c>
      <c r="G9" s="20"/>
    </row>
    <row r="10" spans="1:7" s="28" customFormat="1" ht="19.5" customHeight="1">
      <c r="A10" s="23"/>
      <c r="B10" s="24"/>
      <c r="C10" s="25" t="s">
        <v>36</v>
      </c>
      <c r="D10" s="26">
        <f aca="true" t="shared" si="0" ref="D10:F11">D11</f>
        <v>801000</v>
      </c>
      <c r="E10" s="26">
        <f t="shared" si="0"/>
        <v>801000</v>
      </c>
      <c r="F10" s="26">
        <f t="shared" si="0"/>
        <v>702322</v>
      </c>
      <c r="G10" s="27">
        <f aca="true" t="shared" si="1" ref="G10:G39">F10/E10</f>
        <v>0.8768064918851436</v>
      </c>
    </row>
    <row r="11" spans="1:7" s="34" customFormat="1" ht="19.5" customHeight="1">
      <c r="A11" s="29">
        <v>900</v>
      </c>
      <c r="B11" s="30"/>
      <c r="C11" s="31" t="s">
        <v>7</v>
      </c>
      <c r="D11" s="32">
        <f t="shared" si="0"/>
        <v>801000</v>
      </c>
      <c r="E11" s="32">
        <f t="shared" si="0"/>
        <v>801000</v>
      </c>
      <c r="F11" s="32">
        <f t="shared" si="0"/>
        <v>702322</v>
      </c>
      <c r="G11" s="33">
        <f t="shared" si="1"/>
        <v>0.8768064918851436</v>
      </c>
    </row>
    <row r="12" spans="1:7" s="14" customFormat="1" ht="19.5" customHeight="1">
      <c r="A12" s="35"/>
      <c r="B12" s="36">
        <v>90011</v>
      </c>
      <c r="C12" s="37" t="s">
        <v>4</v>
      </c>
      <c r="D12" s="38">
        <f>D13+D15</f>
        <v>801000</v>
      </c>
      <c r="E12" s="38">
        <f>E13+E15</f>
        <v>801000</v>
      </c>
      <c r="F12" s="38">
        <f>F13+F15</f>
        <v>702322</v>
      </c>
      <c r="G12" s="39">
        <f t="shared" si="1"/>
        <v>0.8768064918851436</v>
      </c>
    </row>
    <row r="13" spans="1:7" s="14" customFormat="1" ht="27" customHeight="1">
      <c r="A13" s="35"/>
      <c r="B13" s="35"/>
      <c r="C13" s="48" t="s">
        <v>8</v>
      </c>
      <c r="D13" s="41">
        <f>D14</f>
        <v>800000</v>
      </c>
      <c r="E13" s="41">
        <f>E14</f>
        <v>800000</v>
      </c>
      <c r="F13" s="41">
        <f>F14</f>
        <v>700886</v>
      </c>
      <c r="G13" s="49">
        <f t="shared" si="1"/>
        <v>0.8761075</v>
      </c>
    </row>
    <row r="14" spans="1:7" s="47" customFormat="1" ht="19.5" customHeight="1">
      <c r="A14" s="42"/>
      <c r="B14" s="43">
        <v>2960</v>
      </c>
      <c r="C14" s="44" t="s">
        <v>11</v>
      </c>
      <c r="D14" s="45">
        <v>800000</v>
      </c>
      <c r="E14" s="45">
        <v>800000</v>
      </c>
      <c r="F14" s="45">
        <v>700886</v>
      </c>
      <c r="G14" s="46">
        <f t="shared" si="1"/>
        <v>0.8761075</v>
      </c>
    </row>
    <row r="15" spans="1:7" s="14" customFormat="1" ht="27" customHeight="1">
      <c r="A15" s="35"/>
      <c r="B15" s="35"/>
      <c r="C15" s="48" t="s">
        <v>14</v>
      </c>
      <c r="D15" s="41">
        <f>D16</f>
        <v>1000</v>
      </c>
      <c r="E15" s="41">
        <f>E16</f>
        <v>1000</v>
      </c>
      <c r="F15" s="41">
        <f>F16</f>
        <v>1436</v>
      </c>
      <c r="G15" s="49">
        <f t="shared" si="1"/>
        <v>1.436</v>
      </c>
    </row>
    <row r="16" spans="1:7" s="47" customFormat="1" ht="19.5" customHeight="1">
      <c r="A16" s="42"/>
      <c r="B16" s="50" t="s">
        <v>23</v>
      </c>
      <c r="C16" s="21" t="s">
        <v>10</v>
      </c>
      <c r="D16" s="51">
        <v>1000</v>
      </c>
      <c r="E16" s="51">
        <v>1000</v>
      </c>
      <c r="F16" s="51">
        <v>1436</v>
      </c>
      <c r="G16" s="52">
        <f t="shared" si="1"/>
        <v>1.436</v>
      </c>
    </row>
    <row r="17" spans="1:7" s="14" customFormat="1" ht="19.5" customHeight="1">
      <c r="A17" s="53"/>
      <c r="B17" s="35"/>
      <c r="C17" s="36" t="s">
        <v>5</v>
      </c>
      <c r="D17" s="54">
        <f>D9+D10</f>
        <v>1110840</v>
      </c>
      <c r="E17" s="54">
        <f>E9+E10</f>
        <v>1110840</v>
      </c>
      <c r="F17" s="54">
        <f>F9+F10</f>
        <v>870931</v>
      </c>
      <c r="G17" s="39"/>
    </row>
    <row r="18" spans="1:7" s="28" customFormat="1" ht="19.5" customHeight="1">
      <c r="A18" s="23"/>
      <c r="B18" s="23"/>
      <c r="C18" s="25" t="s">
        <v>35</v>
      </c>
      <c r="D18" s="55">
        <f aca="true" t="shared" si="2" ref="D18:F19">D19</f>
        <v>1076000</v>
      </c>
      <c r="E18" s="55">
        <f t="shared" si="2"/>
        <v>1076000</v>
      </c>
      <c r="F18" s="55">
        <f t="shared" si="2"/>
        <v>856669</v>
      </c>
      <c r="G18" s="56">
        <f t="shared" si="1"/>
        <v>0.796160780669145</v>
      </c>
    </row>
    <row r="19" spans="1:7" s="14" customFormat="1" ht="19.5" customHeight="1">
      <c r="A19" s="29">
        <v>900</v>
      </c>
      <c r="B19" s="30"/>
      <c r="C19" s="31" t="s">
        <v>7</v>
      </c>
      <c r="D19" s="57">
        <f t="shared" si="2"/>
        <v>1076000</v>
      </c>
      <c r="E19" s="57">
        <f t="shared" si="2"/>
        <v>1076000</v>
      </c>
      <c r="F19" s="57">
        <f t="shared" si="2"/>
        <v>856669</v>
      </c>
      <c r="G19" s="58">
        <f t="shared" si="1"/>
        <v>0.796160780669145</v>
      </c>
    </row>
    <row r="20" spans="1:7" s="14" customFormat="1" ht="19.5" customHeight="1">
      <c r="A20" s="35"/>
      <c r="B20" s="36">
        <v>90011</v>
      </c>
      <c r="C20" s="37" t="s">
        <v>4</v>
      </c>
      <c r="D20" s="59">
        <f>D21+D23+D25+D30+D32+D34+D36+D38+D28</f>
        <v>1076000</v>
      </c>
      <c r="E20" s="59">
        <f>E21+E23+E25+E30+E32+E34+E36+E38+E28</f>
        <v>1076000</v>
      </c>
      <c r="F20" s="59">
        <f>F21+F23+F25+F30+F32+F34+F36+F38+F28</f>
        <v>856669</v>
      </c>
      <c r="G20" s="60">
        <f t="shared" si="1"/>
        <v>0.796160780669145</v>
      </c>
    </row>
    <row r="21" spans="1:7" s="14" customFormat="1" ht="19.5" customHeight="1">
      <c r="A21" s="35"/>
      <c r="B21" s="35"/>
      <c r="C21" s="40" t="s">
        <v>15</v>
      </c>
      <c r="D21" s="61">
        <f>D22</f>
        <v>386000</v>
      </c>
      <c r="E21" s="61">
        <f>E22</f>
        <v>456000</v>
      </c>
      <c r="F21" s="61">
        <f>F22</f>
        <v>456000</v>
      </c>
      <c r="G21" s="62">
        <f t="shared" si="1"/>
        <v>1</v>
      </c>
    </row>
    <row r="22" spans="1:7" s="47" customFormat="1" ht="19.5" customHeight="1">
      <c r="A22" s="42"/>
      <c r="B22" s="43">
        <v>4300</v>
      </c>
      <c r="C22" s="21" t="s">
        <v>12</v>
      </c>
      <c r="D22" s="63">
        <v>386000</v>
      </c>
      <c r="E22" s="63">
        <v>456000</v>
      </c>
      <c r="F22" s="63">
        <v>456000</v>
      </c>
      <c r="G22" s="64">
        <f t="shared" si="1"/>
        <v>1</v>
      </c>
    </row>
    <row r="23" spans="1:7" s="14" customFormat="1" ht="27" customHeight="1">
      <c r="A23" s="35"/>
      <c r="B23" s="35"/>
      <c r="C23" s="48" t="s">
        <v>24</v>
      </c>
      <c r="D23" s="41">
        <f>D24</f>
        <v>20000</v>
      </c>
      <c r="E23" s="41"/>
      <c r="F23" s="41"/>
      <c r="G23" s="49"/>
    </row>
    <row r="24" spans="1:7" s="47" customFormat="1" ht="19.5" customHeight="1">
      <c r="A24" s="42"/>
      <c r="B24" s="43">
        <v>4300</v>
      </c>
      <c r="C24" s="21" t="s">
        <v>12</v>
      </c>
      <c r="D24" s="63">
        <v>20000</v>
      </c>
      <c r="E24" s="63"/>
      <c r="F24" s="63"/>
      <c r="G24" s="64"/>
    </row>
    <row r="25" spans="1:7" s="14" customFormat="1" ht="27" customHeight="1">
      <c r="A25" s="35"/>
      <c r="B25" s="35"/>
      <c r="C25" s="66" t="s">
        <v>25</v>
      </c>
      <c r="D25" s="82">
        <f>SUM(D26:D27)</f>
        <v>100000</v>
      </c>
      <c r="E25" s="82">
        <f>SUM(E26:E27)</f>
        <v>100000</v>
      </c>
      <c r="F25" s="82">
        <f>SUM(F26:F27)</f>
        <v>92765</v>
      </c>
      <c r="G25" s="83">
        <f t="shared" si="1"/>
        <v>0.92765</v>
      </c>
    </row>
    <row r="26" spans="1:7" s="14" customFormat="1" ht="19.5" customHeight="1">
      <c r="A26" s="74"/>
      <c r="B26" s="43">
        <v>4210</v>
      </c>
      <c r="C26" s="21" t="s">
        <v>18</v>
      </c>
      <c r="D26" s="63">
        <v>50000</v>
      </c>
      <c r="E26" s="63">
        <v>50000</v>
      </c>
      <c r="F26" s="63">
        <v>50000</v>
      </c>
      <c r="G26" s="64">
        <f t="shared" si="1"/>
        <v>1</v>
      </c>
    </row>
    <row r="27" spans="1:7" s="47" customFormat="1" ht="19.5" customHeight="1">
      <c r="A27" s="42"/>
      <c r="B27" s="43">
        <v>4300</v>
      </c>
      <c r="C27" s="21" t="s">
        <v>12</v>
      </c>
      <c r="D27" s="63">
        <v>50000</v>
      </c>
      <c r="E27" s="63">
        <v>50000</v>
      </c>
      <c r="F27" s="63">
        <v>42765</v>
      </c>
      <c r="G27" s="64">
        <f t="shared" si="1"/>
        <v>0.8553</v>
      </c>
    </row>
    <row r="28" spans="1:7" s="47" customFormat="1" ht="19.5" customHeight="1">
      <c r="A28" s="42"/>
      <c r="B28" s="65"/>
      <c r="C28" s="66" t="s">
        <v>30</v>
      </c>
      <c r="D28" s="67">
        <f>D29</f>
        <v>25000</v>
      </c>
      <c r="E28" s="67">
        <f>E29</f>
        <v>25000</v>
      </c>
      <c r="F28" s="67">
        <f>F29</f>
        <v>23900</v>
      </c>
      <c r="G28" s="68">
        <f>F28/E28</f>
        <v>0.956</v>
      </c>
    </row>
    <row r="29" spans="1:7" s="47" customFormat="1" ht="19.5" customHeight="1">
      <c r="A29" s="42"/>
      <c r="B29" s="43">
        <v>4300</v>
      </c>
      <c r="C29" s="21" t="s">
        <v>12</v>
      </c>
      <c r="D29" s="63">
        <v>25000</v>
      </c>
      <c r="E29" s="63">
        <v>25000</v>
      </c>
      <c r="F29" s="63">
        <v>23900</v>
      </c>
      <c r="G29" s="64">
        <f>F29/E29</f>
        <v>0.956</v>
      </c>
    </row>
    <row r="30" spans="1:7" s="47" customFormat="1" ht="19.5" customHeight="1">
      <c r="A30" s="42"/>
      <c r="B30" s="65"/>
      <c r="C30" s="66" t="s">
        <v>16</v>
      </c>
      <c r="D30" s="67">
        <f>D31</f>
        <v>190000</v>
      </c>
      <c r="E30" s="67">
        <f>E31</f>
        <v>190000</v>
      </c>
      <c r="F30" s="67">
        <f>F31</f>
        <v>178260</v>
      </c>
      <c r="G30" s="49">
        <f t="shared" si="1"/>
        <v>0.9382105263157895</v>
      </c>
    </row>
    <row r="31" spans="1:7" s="14" customFormat="1" ht="19.5" customHeight="1">
      <c r="A31" s="35"/>
      <c r="B31" s="43">
        <v>6110</v>
      </c>
      <c r="C31" s="21" t="s">
        <v>13</v>
      </c>
      <c r="D31" s="63">
        <v>190000</v>
      </c>
      <c r="E31" s="63">
        <v>190000</v>
      </c>
      <c r="F31" s="63">
        <v>178260</v>
      </c>
      <c r="G31" s="64">
        <f t="shared" si="1"/>
        <v>0.9382105263157895</v>
      </c>
    </row>
    <row r="32" spans="1:7" s="47" customFormat="1" ht="19.5" customHeight="1">
      <c r="A32" s="42"/>
      <c r="B32" s="65"/>
      <c r="C32" s="48" t="s">
        <v>26</v>
      </c>
      <c r="D32" s="69">
        <f>D33</f>
        <v>200000</v>
      </c>
      <c r="E32" s="69">
        <f>E33</f>
        <v>150000</v>
      </c>
      <c r="F32" s="69">
        <f>F33</f>
        <v>50384</v>
      </c>
      <c r="G32" s="70">
        <f t="shared" si="1"/>
        <v>0.3358933333333333</v>
      </c>
    </row>
    <row r="33" spans="1:7" s="14" customFormat="1" ht="19.5" customHeight="1">
      <c r="A33" s="35"/>
      <c r="B33" s="43">
        <v>6110</v>
      </c>
      <c r="C33" s="21" t="s">
        <v>13</v>
      </c>
      <c r="D33" s="63">
        <v>200000</v>
      </c>
      <c r="E33" s="63">
        <v>150000</v>
      </c>
      <c r="F33" s="63">
        <v>50384</v>
      </c>
      <c r="G33" s="64">
        <f t="shared" si="1"/>
        <v>0.3358933333333333</v>
      </c>
    </row>
    <row r="34" spans="1:7" s="47" customFormat="1" ht="19.5" customHeight="1">
      <c r="A34" s="42"/>
      <c r="B34" s="65"/>
      <c r="C34" s="48" t="s">
        <v>27</v>
      </c>
      <c r="D34" s="69">
        <f>D35</f>
        <v>100000</v>
      </c>
      <c r="E34" s="69">
        <f>E35</f>
        <v>100000</v>
      </c>
      <c r="F34" s="69">
        <f>F35</f>
        <v>11000</v>
      </c>
      <c r="G34" s="70">
        <f t="shared" si="1"/>
        <v>0.11</v>
      </c>
    </row>
    <row r="35" spans="1:7" s="47" customFormat="1" ht="19.5" customHeight="1">
      <c r="A35" s="42"/>
      <c r="B35" s="43">
        <v>6110</v>
      </c>
      <c r="C35" s="21" t="s">
        <v>13</v>
      </c>
      <c r="D35" s="63">
        <v>100000</v>
      </c>
      <c r="E35" s="63">
        <v>100000</v>
      </c>
      <c r="F35" s="63">
        <v>11000</v>
      </c>
      <c r="G35" s="64">
        <f t="shared" si="1"/>
        <v>0.11</v>
      </c>
    </row>
    <row r="36" spans="1:7" s="47" customFormat="1" ht="19.5" customHeight="1">
      <c r="A36" s="42"/>
      <c r="B36" s="65"/>
      <c r="C36" s="48" t="s">
        <v>28</v>
      </c>
      <c r="D36" s="69">
        <f>D37</f>
        <v>45000</v>
      </c>
      <c r="E36" s="69">
        <f>E37</f>
        <v>25800</v>
      </c>
      <c r="F36" s="69">
        <f>F37</f>
        <v>25742</v>
      </c>
      <c r="G36" s="70">
        <f t="shared" si="1"/>
        <v>0.9977519379844961</v>
      </c>
    </row>
    <row r="37" spans="1:7" s="47" customFormat="1" ht="19.5" customHeight="1">
      <c r="A37" s="42"/>
      <c r="B37" s="43">
        <v>6110</v>
      </c>
      <c r="C37" s="21" t="s">
        <v>13</v>
      </c>
      <c r="D37" s="63">
        <v>45000</v>
      </c>
      <c r="E37" s="63">
        <v>25800</v>
      </c>
      <c r="F37" s="63">
        <v>25742</v>
      </c>
      <c r="G37" s="64">
        <f t="shared" si="1"/>
        <v>0.9977519379844961</v>
      </c>
    </row>
    <row r="38" spans="1:7" s="47" customFormat="1" ht="19.5" customHeight="1">
      <c r="A38" s="42"/>
      <c r="B38" s="65"/>
      <c r="C38" s="48" t="s">
        <v>29</v>
      </c>
      <c r="D38" s="69">
        <f>D39</f>
        <v>10000</v>
      </c>
      <c r="E38" s="69">
        <f>E39</f>
        <v>29200</v>
      </c>
      <c r="F38" s="69">
        <f>F39</f>
        <v>18618</v>
      </c>
      <c r="G38" s="70">
        <f t="shared" si="1"/>
        <v>0.6376027397260274</v>
      </c>
    </row>
    <row r="39" spans="1:7" s="47" customFormat="1" ht="19.5" customHeight="1">
      <c r="A39" s="42"/>
      <c r="B39" s="43">
        <v>6110</v>
      </c>
      <c r="C39" s="21" t="s">
        <v>13</v>
      </c>
      <c r="D39" s="63">
        <v>10000</v>
      </c>
      <c r="E39" s="63">
        <v>29200</v>
      </c>
      <c r="F39" s="63">
        <v>18618</v>
      </c>
      <c r="G39" s="64">
        <f t="shared" si="1"/>
        <v>0.6376027397260274</v>
      </c>
    </row>
    <row r="40" spans="1:7" s="28" customFormat="1" ht="19.5" customHeight="1">
      <c r="A40" s="71"/>
      <c r="B40" s="72"/>
      <c r="C40" s="73" t="s">
        <v>6</v>
      </c>
      <c r="D40" s="63">
        <f>D9+D10-D18</f>
        <v>34840</v>
      </c>
      <c r="E40" s="63">
        <f>E9+E10-E18</f>
        <v>34840</v>
      </c>
      <c r="F40" s="63">
        <f>F9+F10-F18</f>
        <v>14262</v>
      </c>
      <c r="G40" s="22"/>
    </row>
    <row r="41" spans="1:7" s="14" customFormat="1" ht="19.5" customHeight="1">
      <c r="A41" s="74"/>
      <c r="B41" s="75"/>
      <c r="C41" s="76" t="s">
        <v>5</v>
      </c>
      <c r="D41" s="77">
        <f>D18+D40</f>
        <v>1110840</v>
      </c>
      <c r="E41" s="77">
        <f>E18+E40</f>
        <v>1110840</v>
      </c>
      <c r="F41" s="77">
        <f>F18+F40</f>
        <v>870931</v>
      </c>
      <c r="G41" s="78"/>
    </row>
    <row r="42" spans="1:7" s="8" customFormat="1" ht="19.5" customHeight="1">
      <c r="A42" s="1"/>
      <c r="B42" s="1"/>
      <c r="C42" s="1"/>
      <c r="D42" s="1"/>
      <c r="E42" s="1"/>
      <c r="F42" s="1"/>
      <c r="G42" s="1"/>
    </row>
    <row r="43" spans="1:7" s="8" customFormat="1" ht="19.5" customHeight="1">
      <c r="A43" s="1"/>
      <c r="B43" s="1"/>
      <c r="C43" s="1"/>
      <c r="D43" s="6"/>
      <c r="E43" s="6"/>
      <c r="F43" s="6"/>
      <c r="G43" s="1"/>
    </row>
    <row r="45" spans="3:6" ht="12.75">
      <c r="C45" s="84" t="s">
        <v>37</v>
      </c>
      <c r="D45" s="85"/>
      <c r="E45" s="86"/>
      <c r="F45" s="87" t="s">
        <v>38</v>
      </c>
    </row>
    <row r="46" spans="3:6" ht="12.75">
      <c r="C46" s="85"/>
      <c r="D46" s="85"/>
      <c r="E46" s="86"/>
      <c r="F46" s="87" t="s">
        <v>39</v>
      </c>
    </row>
    <row r="47" spans="3:6" ht="12.75">
      <c r="C47" s="84" t="s">
        <v>40</v>
      </c>
      <c r="D47" s="85"/>
      <c r="E47" s="86"/>
      <c r="F47" s="87" t="s">
        <v>41</v>
      </c>
    </row>
  </sheetData>
  <printOptions horizontalCentered="1"/>
  <pageMargins left="0.5905511811023623" right="0.5905511811023623" top="0.6692913385826772" bottom="0.7086614173228347" header="0.5118110236220472" footer="0.5118110236220472"/>
  <pageSetup firstPageNumber="77" useFirstPageNumber="1" horizontalDpi="600" verticalDpi="6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2005-03-10T11:15:18Z</cp:lastPrinted>
  <dcterms:created xsi:type="dcterms:W3CDTF">1998-12-12T11:41:09Z</dcterms:created>
  <cp:category/>
  <cp:version/>
  <cp:contentType/>
  <cp:contentStatus/>
</cp:coreProperties>
</file>