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Gminny" sheetId="1" r:id="rId1"/>
  </sheets>
  <definedNames>
    <definedName name="_xlnm.Print_Area" localSheetId="0">'Gminny'!$A:$IV</definedName>
    <definedName name="_xlnm.Print_Titles" localSheetId="0">'Gminny'!$8:$8</definedName>
  </definedNames>
  <calcPr fullCalcOnLoad="1"/>
</workbook>
</file>

<file path=xl/sharedStrings.xml><?xml version="1.0" encoding="utf-8"?>
<sst xmlns="http://schemas.openxmlformats.org/spreadsheetml/2006/main" count="98" uniqueCount="70">
  <si>
    <t>w złotych</t>
  </si>
  <si>
    <t>Dział</t>
  </si>
  <si>
    <t>Wyszczególnienie</t>
  </si>
  <si>
    <t>Stan środków obrotowych na początek roku</t>
  </si>
  <si>
    <t>Fundusz Ochrony Środowiska i Gospodarki Wodnej</t>
  </si>
  <si>
    <t>Suma bilansowa</t>
  </si>
  <si>
    <t>Stan środków obrotowych na koniec roku</t>
  </si>
  <si>
    <t>Gospodarka komunalna i ochrona środowiska</t>
  </si>
  <si>
    <t>środki przekazane przez Marszałka Województwa z tytułu opłat 
za gospodarcze korzystanie ze środowiska</t>
  </si>
  <si>
    <t>% 
6:5</t>
  </si>
  <si>
    <t xml:space="preserve"> I Przychody</t>
  </si>
  <si>
    <t>opłaty za usuwanie drzew lub krzewów</t>
  </si>
  <si>
    <t>Wpływy z różnych opłat</t>
  </si>
  <si>
    <t>kary za usuwanie drzew lub krzewów</t>
  </si>
  <si>
    <t>Wpływy z różnych dochodów</t>
  </si>
  <si>
    <t>Przelewy redystrybucyjne</t>
  </si>
  <si>
    <t>dotacje z Wojewódzkiego Funduszu Ochrony Środowiska i Gospodarki Wodnej na realizację zadań z zakresu ochrony środowiska</t>
  </si>
  <si>
    <t>edukacja ekologiczna</t>
  </si>
  <si>
    <t>Zakup materiałów i wyposażenia</t>
  </si>
  <si>
    <t>Zakup usług pozostałych</t>
  </si>
  <si>
    <t>Wydatki inwestycyjne funduszy celowych</t>
  </si>
  <si>
    <t>odprowadzenie wód deszczowych z os. Rudnik i Bursaki</t>
  </si>
  <si>
    <t>leczenie i konserwacja starodrzewu</t>
  </si>
  <si>
    <t>likwidacja niskiej emisji</t>
  </si>
  <si>
    <t>prace interwencyjne</t>
  </si>
  <si>
    <t>udział w kursach i szkoleniach naukowo - technicznych</t>
  </si>
  <si>
    <t>rekultywacja terenów zdegradowanych Lublina</t>
  </si>
  <si>
    <t xml:space="preserve">Rozdz.
§   </t>
  </si>
  <si>
    <t>Gminny Fundusz Ochrony Środowiska i Gospodarki Wodnej</t>
  </si>
  <si>
    <t>Pozostałe odsetki</t>
  </si>
  <si>
    <t>inne zmniejszenia</t>
  </si>
  <si>
    <t>Rady Miasta Lublin</t>
  </si>
  <si>
    <t>z dnia</t>
  </si>
  <si>
    <t>zakup pojemników do selektywnej zbiórki odpadów</t>
  </si>
  <si>
    <t>do uchwały nr</t>
  </si>
  <si>
    <t>Wykonanie 
na 31 grudnia 
2004 roku</t>
  </si>
  <si>
    <t>Załącznik nr 10</t>
  </si>
  <si>
    <t>0690</t>
  </si>
  <si>
    <t>0970</t>
  </si>
  <si>
    <t>0920</t>
  </si>
  <si>
    <t>darowizna od Elektrociepłowni Lublin - Wrotków</t>
  </si>
  <si>
    <t>0960</t>
  </si>
  <si>
    <t>Otrzymane spadki, zapisy i darowizny w postaci pieniężnej</t>
  </si>
  <si>
    <t>darowizna od Polskiego Związku Wędkarskiego Zarząd Okręgu 
w Lublinie</t>
  </si>
  <si>
    <t>opłata produktowa za 2003 rok z Wojewódzkiego Funduszu Ochrony Środowiska i Gospodarki Wodnej</t>
  </si>
  <si>
    <t>wpłaty z tytułu organizacji konferencji naukowej</t>
  </si>
  <si>
    <t>monitoring środowiska i tworzenie baz danych w Miejskim Banku Zanieczyszczeń Środowiska</t>
  </si>
  <si>
    <t xml:space="preserve">ratowanie lubelskich kasztanowców przed inwazją szrotówka kasztanowcowiaczka </t>
  </si>
  <si>
    <t>Zakup usług remontowych</t>
  </si>
  <si>
    <t>trwałe oznaczenie psów</t>
  </si>
  <si>
    <t xml:space="preserve">Zakup usług pozostałych </t>
  </si>
  <si>
    <t>napowietrzanie warstw przydennych w Zbiorniku Zemborzyckim 
w miejscach namnażania sinic w celu zahamowania ich rozwoju</t>
  </si>
  <si>
    <t>termomodernizacja obiektów szkolnych</t>
  </si>
  <si>
    <t xml:space="preserve">zakup sorbentów dla wyposażenia Jednostki Ratowniczo-Gaśniczej Państwowej Straży Pożarnej </t>
  </si>
  <si>
    <t xml:space="preserve">kanalizacja sanitarna dla os. Rudnik i Bursaki </t>
  </si>
  <si>
    <t>kolektor sanitarny N - II</t>
  </si>
  <si>
    <t>obudowa sterówki jazu i przepustu</t>
  </si>
  <si>
    <t>modernizacja skarp odwodnych Zbiornika Zemborzyckiego</t>
  </si>
  <si>
    <t>organizacja konferencji naukowej</t>
  </si>
  <si>
    <t>pomoc placówkom użyteczności publicznej w zakładaniu terenów zieleni (w konsultacji z jednostkami pomocniczymi miasta)</t>
  </si>
  <si>
    <t>odsetki od nieterminowych wpłat</t>
  </si>
  <si>
    <t>Plan na 2004 rok 
po zmianach</t>
  </si>
  <si>
    <t>Plan na 2004 rok 
wg uchwały budżetowej</t>
  </si>
  <si>
    <t>II Wydatki ogółem</t>
  </si>
  <si>
    <t>nasadzenia zieleni wysokiej oraz krzewów na terenie miasta  Lublina</t>
  </si>
  <si>
    <t>SKARBNIK MIASTA LUBLIN</t>
  </si>
  <si>
    <t>PREZYDENT</t>
  </si>
  <si>
    <t>Miasta Lublin</t>
  </si>
  <si>
    <t>mgr Irena Szumlak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</si>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</sst>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right"/>
    </xf>
    <xf numFmtId="10" fontId="2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1" fillId="1" borderId="6" xfId="0" applyFont="1" applyFill="1" applyBorder="1" applyAlignment="1">
      <alignment vertical="center"/>
    </xf>
    <xf numFmtId="3" fontId="1" fillId="1" borderId="6" xfId="0" applyNumberFormat="1" applyFont="1" applyFill="1" applyBorder="1" applyAlignment="1">
      <alignment/>
    </xf>
    <xf numFmtId="10" fontId="1" fillId="1" borderId="7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9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 quotePrefix="1">
      <alignment horizontal="right"/>
    </xf>
    <xf numFmtId="0" fontId="2" fillId="0" borderId="13" xfId="0" applyFont="1" applyBorder="1" applyAlignment="1">
      <alignment horizontal="left" wrapText="1"/>
    </xf>
    <xf numFmtId="3" fontId="2" fillId="0" borderId="6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 wrapText="1"/>
    </xf>
    <xf numFmtId="10" fontId="0" fillId="0" borderId="1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Font="1" applyBorder="1" applyAlignment="1" quotePrefix="1">
      <alignment horizontal="right"/>
    </xf>
    <xf numFmtId="0" fontId="0" fillId="0" borderId="12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left" wrapText="1"/>
    </xf>
    <xf numFmtId="3" fontId="1" fillId="0" borderId="6" xfId="0" applyNumberFormat="1" applyFont="1" applyBorder="1" applyAlignment="1">
      <alignment horizontal="right" wrapText="1"/>
    </xf>
    <xf numFmtId="10" fontId="1" fillId="0" borderId="6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1" fillId="1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10" fontId="2" fillId="0" borderId="13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2" fillId="0" borderId="6" xfId="0" applyNumberFormat="1" applyFont="1" applyBorder="1" applyAlignment="1">
      <alignment horizontal="right" wrapText="1"/>
    </xf>
    <xf numFmtId="10" fontId="2" fillId="0" borderId="6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10" fontId="0" fillId="0" borderId="11" xfId="0" applyNumberFormat="1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2" xfId="0" applyNumberFormat="1" applyFont="1" applyBorder="1" applyAlignment="1">
      <alignment horizontal="right" wrapText="1"/>
    </xf>
    <xf numFmtId="10" fontId="0" fillId="0" borderId="12" xfId="0" applyNumberFormat="1" applyFont="1" applyBorder="1" applyAlignment="1">
      <alignment horizontal="right" wrapText="1"/>
    </xf>
    <xf numFmtId="0" fontId="0" fillId="0" borderId="16" xfId="0" applyFont="1" applyBorder="1" applyAlignment="1" quotePrefix="1">
      <alignment horizontal="right"/>
    </xf>
    <xf numFmtId="0" fontId="0" fillId="0" borderId="6" xfId="0" applyFont="1" applyBorder="1" applyAlignment="1">
      <alignment horizontal="left" wrapText="1"/>
    </xf>
    <xf numFmtId="3" fontId="0" fillId="0" borderId="6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horizontal="right" wrapText="1"/>
    </xf>
    <xf numFmtId="10" fontId="2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="75" zoomScaleNormal="75" workbookViewId="0" topLeftCell="A1">
      <selection activeCell="F87" sqref="F87:F89"/>
    </sheetView>
  </sheetViews>
  <sheetFormatPr defaultColWidth="9.00390625" defaultRowHeight="12.75"/>
  <cols>
    <col min="1" max="1" width="7.875" style="4" customWidth="1"/>
    <col min="2" max="2" width="10.125" style="4" customWidth="1"/>
    <col min="3" max="3" width="60.25390625" style="4" customWidth="1"/>
    <col min="4" max="6" width="18.00390625" style="4" customWidth="1"/>
    <col min="7" max="7" width="11.25390625" style="4" customWidth="1"/>
    <col min="8" max="16384" width="9.125" style="4" customWidth="1"/>
  </cols>
  <sheetData>
    <row r="1" ht="14.25">
      <c r="F1" s="4" t="s">
        <v>36</v>
      </c>
    </row>
    <row r="2" spans="4:6" s="5" customFormat="1" ht="15.75">
      <c r="D2" s="4"/>
      <c r="E2" s="4"/>
      <c r="F2" s="4" t="s">
        <v>34</v>
      </c>
    </row>
    <row r="3" spans="1:6" s="5" customFormat="1" ht="18">
      <c r="A3" s="10" t="s">
        <v>28</v>
      </c>
      <c r="D3" s="4"/>
      <c r="E3" s="4"/>
      <c r="F3" s="4" t="s">
        <v>31</v>
      </c>
    </row>
    <row r="4" spans="4:6" s="5" customFormat="1" ht="13.5" customHeight="1">
      <c r="D4" s="4"/>
      <c r="E4" s="4"/>
      <c r="F4" s="4" t="s">
        <v>32</v>
      </c>
    </row>
    <row r="5" spans="1:3" ht="15">
      <c r="A5" s="3"/>
      <c r="B5" s="3"/>
      <c r="C5" s="3"/>
    </row>
    <row r="6" spans="2:7" ht="15.75" thickBot="1">
      <c r="B6" s="6"/>
      <c r="C6" s="7"/>
      <c r="G6" s="4" t="s">
        <v>0</v>
      </c>
    </row>
    <row r="7" spans="1:7" s="11" customFormat="1" ht="59.25" customHeight="1" thickBot="1" thickTop="1">
      <c r="A7" s="85" t="s">
        <v>1</v>
      </c>
      <c r="B7" s="85" t="s">
        <v>27</v>
      </c>
      <c r="C7" s="85" t="s">
        <v>2</v>
      </c>
      <c r="D7" s="85" t="s">
        <v>62</v>
      </c>
      <c r="E7" s="85" t="s">
        <v>61</v>
      </c>
      <c r="F7" s="85" t="s">
        <v>35</v>
      </c>
      <c r="G7" s="85" t="s">
        <v>9</v>
      </c>
    </row>
    <row r="8" spans="1:7" s="8" customFormat="1" ht="13.5" customHeight="1" thickBot="1" thickTop="1">
      <c r="A8" s="1">
        <v>1</v>
      </c>
      <c r="B8" s="1">
        <v>2</v>
      </c>
      <c r="C8" s="1">
        <v>3</v>
      </c>
      <c r="D8" s="2">
        <v>4</v>
      </c>
      <c r="E8" s="2">
        <v>5</v>
      </c>
      <c r="F8" s="2">
        <v>6</v>
      </c>
      <c r="G8" s="2">
        <v>7</v>
      </c>
    </row>
    <row r="9" spans="1:7" s="16" customFormat="1" ht="19.5" customHeight="1" thickTop="1">
      <c r="A9" s="12"/>
      <c r="B9" s="12"/>
      <c r="C9" s="13" t="s">
        <v>3</v>
      </c>
      <c r="D9" s="14">
        <v>1329710</v>
      </c>
      <c r="E9" s="14">
        <v>532569</v>
      </c>
      <c r="F9" s="14">
        <v>532569</v>
      </c>
      <c r="G9" s="15"/>
    </row>
    <row r="10" spans="1:7" s="16" customFormat="1" ht="19.5" customHeight="1">
      <c r="A10" s="18"/>
      <c r="B10" s="19"/>
      <c r="C10" s="20" t="s">
        <v>10</v>
      </c>
      <c r="D10" s="21">
        <f aca="true" t="shared" si="0" ref="D10:F11">D11</f>
        <v>2425000</v>
      </c>
      <c r="E10" s="21">
        <f t="shared" si="0"/>
        <v>3187808</v>
      </c>
      <c r="F10" s="21">
        <f t="shared" si="0"/>
        <v>2927570</v>
      </c>
      <c r="G10" s="22">
        <f aca="true" t="shared" si="1" ref="G10:G75">F10/E10</f>
        <v>0.9183645941035344</v>
      </c>
    </row>
    <row r="11" spans="1:7" s="16" customFormat="1" ht="19.5" customHeight="1">
      <c r="A11" s="23">
        <v>900</v>
      </c>
      <c r="B11" s="24"/>
      <c r="C11" s="25" t="s">
        <v>7</v>
      </c>
      <c r="D11" s="26">
        <f t="shared" si="0"/>
        <v>2425000</v>
      </c>
      <c r="E11" s="26">
        <f t="shared" si="0"/>
        <v>3187808</v>
      </c>
      <c r="F11" s="26">
        <f t="shared" si="0"/>
        <v>2927570</v>
      </c>
      <c r="G11" s="27">
        <f t="shared" si="1"/>
        <v>0.9183645941035344</v>
      </c>
    </row>
    <row r="12" spans="1:7" s="16" customFormat="1" ht="19.5" customHeight="1">
      <c r="A12" s="28"/>
      <c r="B12" s="29">
        <v>90011</v>
      </c>
      <c r="C12" s="30" t="s">
        <v>4</v>
      </c>
      <c r="D12" s="31">
        <f>D13+D15+D17+D19+D29+D21+D23+D25+D27</f>
        <v>2425000</v>
      </c>
      <c r="E12" s="31">
        <f>E13+E15+E17+E19+E29+E21+E23+E25+E27</f>
        <v>3187808</v>
      </c>
      <c r="F12" s="31">
        <f>F13+F15+F17+F19+F29+F21+F23+F25+F27</f>
        <v>2927570</v>
      </c>
      <c r="G12" s="32">
        <f t="shared" si="1"/>
        <v>0.9183645941035344</v>
      </c>
    </row>
    <row r="13" spans="1:7" s="16" customFormat="1" ht="19.5" customHeight="1">
      <c r="A13" s="28"/>
      <c r="B13" s="28"/>
      <c r="C13" s="33" t="s">
        <v>11</v>
      </c>
      <c r="D13" s="34">
        <f>D14</f>
        <v>600000</v>
      </c>
      <c r="E13" s="34">
        <f>E14</f>
        <v>1200000</v>
      </c>
      <c r="F13" s="34">
        <f>F14</f>
        <v>1302099</v>
      </c>
      <c r="G13" s="35">
        <f t="shared" si="1"/>
        <v>1.0850825</v>
      </c>
    </row>
    <row r="14" spans="1:7" s="41" customFormat="1" ht="19.5" customHeight="1">
      <c r="A14" s="36"/>
      <c r="B14" s="37" t="s">
        <v>37</v>
      </c>
      <c r="C14" s="38" t="s">
        <v>12</v>
      </c>
      <c r="D14" s="39">
        <v>600000</v>
      </c>
      <c r="E14" s="39">
        <v>1200000</v>
      </c>
      <c r="F14" s="39">
        <v>1302099</v>
      </c>
      <c r="G14" s="40">
        <f t="shared" si="1"/>
        <v>1.0850825</v>
      </c>
    </row>
    <row r="15" spans="1:7" s="16" customFormat="1" ht="19.5" customHeight="1">
      <c r="A15" s="28"/>
      <c r="B15" s="28"/>
      <c r="C15" s="33" t="s">
        <v>13</v>
      </c>
      <c r="D15" s="34">
        <f>D16</f>
        <v>25000</v>
      </c>
      <c r="E15" s="34">
        <f>E16</f>
        <v>25000</v>
      </c>
      <c r="F15" s="34">
        <f>F16</f>
        <v>39340</v>
      </c>
      <c r="G15" s="35">
        <f t="shared" si="1"/>
        <v>1.5736</v>
      </c>
    </row>
    <row r="16" spans="1:7" s="41" customFormat="1" ht="19.5" customHeight="1">
      <c r="A16" s="36"/>
      <c r="B16" s="37" t="s">
        <v>38</v>
      </c>
      <c r="C16" s="38" t="s">
        <v>14</v>
      </c>
      <c r="D16" s="39">
        <v>25000</v>
      </c>
      <c r="E16" s="39">
        <v>25000</v>
      </c>
      <c r="F16" s="39">
        <v>39340</v>
      </c>
      <c r="G16" s="40">
        <f t="shared" si="1"/>
        <v>1.5736</v>
      </c>
    </row>
    <row r="17" spans="1:7" s="16" customFormat="1" ht="27.75" customHeight="1">
      <c r="A17" s="28"/>
      <c r="B17" s="28"/>
      <c r="C17" s="42" t="s">
        <v>8</v>
      </c>
      <c r="D17" s="34">
        <f>D18</f>
        <v>1800000</v>
      </c>
      <c r="E17" s="34">
        <f>E18</f>
        <v>1800000</v>
      </c>
      <c r="F17" s="34">
        <f>F18</f>
        <v>1381777</v>
      </c>
      <c r="G17" s="43">
        <f t="shared" si="1"/>
        <v>0.7676538888888889</v>
      </c>
    </row>
    <row r="18" spans="1:7" s="41" customFormat="1" ht="19.5" customHeight="1">
      <c r="A18" s="36"/>
      <c r="B18" s="37">
        <v>2960</v>
      </c>
      <c r="C18" s="38" t="s">
        <v>15</v>
      </c>
      <c r="D18" s="39">
        <v>1800000</v>
      </c>
      <c r="E18" s="39">
        <v>1800000</v>
      </c>
      <c r="F18" s="39">
        <v>1381777</v>
      </c>
      <c r="G18" s="40">
        <f t="shared" si="1"/>
        <v>0.7676538888888889</v>
      </c>
    </row>
    <row r="19" spans="1:7" s="16" customFormat="1" ht="27.75" customHeight="1">
      <c r="A19" s="28"/>
      <c r="B19" s="28"/>
      <c r="C19" s="42" t="s">
        <v>16</v>
      </c>
      <c r="D19" s="34"/>
      <c r="E19" s="34">
        <f>E20</f>
        <v>95000</v>
      </c>
      <c r="F19" s="34">
        <f>F20</f>
        <v>94900</v>
      </c>
      <c r="G19" s="43">
        <f t="shared" si="1"/>
        <v>0.9989473684210526</v>
      </c>
    </row>
    <row r="20" spans="1:7" s="41" customFormat="1" ht="19.5" customHeight="1">
      <c r="A20" s="36"/>
      <c r="B20" s="37">
        <v>2960</v>
      </c>
      <c r="C20" s="38" t="s">
        <v>15</v>
      </c>
      <c r="D20" s="39"/>
      <c r="E20" s="39">
        <v>95000</v>
      </c>
      <c r="F20" s="39">
        <v>94900</v>
      </c>
      <c r="G20" s="40">
        <f t="shared" si="1"/>
        <v>0.9989473684210526</v>
      </c>
    </row>
    <row r="21" spans="1:7" s="16" customFormat="1" ht="19.5" customHeight="1">
      <c r="A21" s="28"/>
      <c r="B21" s="28"/>
      <c r="C21" s="33" t="s">
        <v>40</v>
      </c>
      <c r="D21" s="34"/>
      <c r="E21" s="34">
        <f>E22</f>
        <v>10000</v>
      </c>
      <c r="F21" s="34">
        <f>F22</f>
        <v>10000</v>
      </c>
      <c r="G21" s="35">
        <f t="shared" si="1"/>
        <v>1</v>
      </c>
    </row>
    <row r="22" spans="1:7" s="41" customFormat="1" ht="19.5" customHeight="1">
      <c r="A22" s="36"/>
      <c r="B22" s="37" t="s">
        <v>41</v>
      </c>
      <c r="C22" s="38" t="s">
        <v>42</v>
      </c>
      <c r="D22" s="39"/>
      <c r="E22" s="39">
        <v>10000</v>
      </c>
      <c r="F22" s="39">
        <v>10000</v>
      </c>
      <c r="G22" s="40">
        <f t="shared" si="1"/>
        <v>1</v>
      </c>
    </row>
    <row r="23" spans="1:7" s="16" customFormat="1" ht="27.75" customHeight="1">
      <c r="A23" s="28"/>
      <c r="B23" s="28"/>
      <c r="C23" s="42" t="s">
        <v>43</v>
      </c>
      <c r="D23" s="34"/>
      <c r="E23" s="34">
        <f>E24</f>
        <v>10000</v>
      </c>
      <c r="F23" s="34">
        <f>F24</f>
        <v>10000</v>
      </c>
      <c r="G23" s="43">
        <f t="shared" si="1"/>
        <v>1</v>
      </c>
    </row>
    <row r="24" spans="1:7" s="41" customFormat="1" ht="19.5" customHeight="1">
      <c r="A24" s="36"/>
      <c r="B24" s="37" t="s">
        <v>41</v>
      </c>
      <c r="C24" s="38" t="s">
        <v>42</v>
      </c>
      <c r="D24" s="39"/>
      <c r="E24" s="39">
        <v>10000</v>
      </c>
      <c r="F24" s="39">
        <v>10000</v>
      </c>
      <c r="G24" s="40">
        <f t="shared" si="1"/>
        <v>1</v>
      </c>
    </row>
    <row r="25" spans="1:7" s="16" customFormat="1" ht="27.75" customHeight="1">
      <c r="A25" s="28"/>
      <c r="B25" s="28"/>
      <c r="C25" s="42" t="s">
        <v>44</v>
      </c>
      <c r="D25" s="34"/>
      <c r="E25" s="34">
        <f>E26</f>
        <v>40008</v>
      </c>
      <c r="F25" s="34">
        <f>F26</f>
        <v>40008</v>
      </c>
      <c r="G25" s="43">
        <f t="shared" si="1"/>
        <v>1</v>
      </c>
    </row>
    <row r="26" spans="1:7" s="41" customFormat="1" ht="19.5" customHeight="1">
      <c r="A26" s="44"/>
      <c r="B26" s="37">
        <v>2960</v>
      </c>
      <c r="C26" s="38" t="s">
        <v>15</v>
      </c>
      <c r="D26" s="39"/>
      <c r="E26" s="39">
        <v>40008</v>
      </c>
      <c r="F26" s="39">
        <v>40008</v>
      </c>
      <c r="G26" s="40">
        <f t="shared" si="1"/>
        <v>1</v>
      </c>
    </row>
    <row r="27" spans="1:7" s="16" customFormat="1" ht="19.5" customHeight="1">
      <c r="A27" s="28"/>
      <c r="B27" s="28"/>
      <c r="C27" s="42" t="s">
        <v>45</v>
      </c>
      <c r="D27" s="34"/>
      <c r="E27" s="34">
        <f>E28</f>
        <v>7800</v>
      </c>
      <c r="F27" s="34">
        <f>F28</f>
        <v>6393</v>
      </c>
      <c r="G27" s="43">
        <f t="shared" si="1"/>
        <v>0.8196153846153846</v>
      </c>
    </row>
    <row r="28" spans="1:7" s="41" customFormat="1" ht="19.5" customHeight="1">
      <c r="A28" s="36"/>
      <c r="B28" s="37" t="s">
        <v>38</v>
      </c>
      <c r="C28" s="38" t="s">
        <v>14</v>
      </c>
      <c r="D28" s="39"/>
      <c r="E28" s="39">
        <v>7800</v>
      </c>
      <c r="F28" s="39">
        <v>6393</v>
      </c>
      <c r="G28" s="40">
        <f t="shared" si="1"/>
        <v>0.8196153846153846</v>
      </c>
    </row>
    <row r="29" spans="1:7" s="16" customFormat="1" ht="19.5" customHeight="1">
      <c r="A29" s="28"/>
      <c r="B29" s="45"/>
      <c r="C29" s="46" t="s">
        <v>60</v>
      </c>
      <c r="D29" s="47"/>
      <c r="E29" s="47"/>
      <c r="F29" s="47">
        <f>F30</f>
        <v>43053</v>
      </c>
      <c r="G29" s="48"/>
    </row>
    <row r="30" spans="1:7" s="41" customFormat="1" ht="19.5" customHeight="1">
      <c r="A30" s="36"/>
      <c r="B30" s="37" t="s">
        <v>39</v>
      </c>
      <c r="C30" s="17" t="s">
        <v>29</v>
      </c>
      <c r="D30" s="39"/>
      <c r="E30" s="39"/>
      <c r="F30" s="39">
        <v>43053</v>
      </c>
      <c r="G30" s="40"/>
    </row>
    <row r="31" spans="1:7" s="11" customFormat="1" ht="19.5" customHeight="1">
      <c r="A31" s="49"/>
      <c r="B31" s="49"/>
      <c r="C31" s="50" t="s">
        <v>5</v>
      </c>
      <c r="D31" s="51">
        <f>D9+D10</f>
        <v>3754710</v>
      </c>
      <c r="E31" s="51">
        <f>E9+E10</f>
        <v>3720377</v>
      </c>
      <c r="F31" s="51">
        <f>F9+F10</f>
        <v>3460139</v>
      </c>
      <c r="G31" s="52"/>
    </row>
    <row r="32" spans="1:7" s="16" customFormat="1" ht="19.5" customHeight="1">
      <c r="A32" s="53"/>
      <c r="B32" s="54"/>
      <c r="C32" s="20" t="s">
        <v>63</v>
      </c>
      <c r="D32" s="55">
        <f aca="true" t="shared" si="2" ref="D32:F33">D33</f>
        <v>3060000</v>
      </c>
      <c r="E32" s="55">
        <f t="shared" si="2"/>
        <v>3222808</v>
      </c>
      <c r="F32" s="55">
        <f t="shared" si="2"/>
        <v>2983719</v>
      </c>
      <c r="G32" s="22">
        <f t="shared" si="1"/>
        <v>0.9258134521200146</v>
      </c>
    </row>
    <row r="33" spans="1:7" s="16" customFormat="1" ht="19.5" customHeight="1">
      <c r="A33" s="23">
        <v>900</v>
      </c>
      <c r="B33" s="24"/>
      <c r="C33" s="25" t="s">
        <v>7</v>
      </c>
      <c r="D33" s="56">
        <f t="shared" si="2"/>
        <v>3060000</v>
      </c>
      <c r="E33" s="56">
        <f t="shared" si="2"/>
        <v>3222808</v>
      </c>
      <c r="F33" s="56">
        <f t="shared" si="2"/>
        <v>2983719</v>
      </c>
      <c r="G33" s="27">
        <f t="shared" si="1"/>
        <v>0.9258134521200146</v>
      </c>
    </row>
    <row r="34" spans="1:7" s="57" customFormat="1" ht="19.5" customHeight="1">
      <c r="A34" s="28"/>
      <c r="B34" s="29">
        <v>90011</v>
      </c>
      <c r="C34" s="30" t="s">
        <v>4</v>
      </c>
      <c r="D34" s="31">
        <f>D35+D38+D40+D42+D44+D46+D48+D50+D53+D55+D57+D60+D62+D65+D67+D69+D71+D73+D75+D77+D79+D81</f>
        <v>3060000</v>
      </c>
      <c r="E34" s="31">
        <f>E35+E38+E40+E42+E44+E46+E48+E50+E53+E55+E57+E60+E62+E65+E67+E69+E71+E73+E75+E77+E79+E81</f>
        <v>3222808</v>
      </c>
      <c r="F34" s="31">
        <f>F35+F38+F40+F42+F44+F46+F48+F50+F53+F55+F57+F60+F62+F65+F67+F69+F71+F73+F75+F77+F79+F81</f>
        <v>2983719</v>
      </c>
      <c r="G34" s="32">
        <f t="shared" si="1"/>
        <v>0.9258134521200146</v>
      </c>
    </row>
    <row r="35" spans="1:7" s="57" customFormat="1" ht="19.5" customHeight="1">
      <c r="A35" s="28"/>
      <c r="B35" s="28"/>
      <c r="C35" s="42" t="s">
        <v>17</v>
      </c>
      <c r="D35" s="58">
        <f>SUM(D36:D37)</f>
        <v>170000</v>
      </c>
      <c r="E35" s="58">
        <f>SUM(E36:E37)</f>
        <v>173842</v>
      </c>
      <c r="F35" s="58">
        <f>SUM(F36:F37)</f>
        <v>172295</v>
      </c>
      <c r="G35" s="59">
        <f t="shared" si="1"/>
        <v>0.991101114805398</v>
      </c>
    </row>
    <row r="36" spans="1:7" s="62" customFormat="1" ht="19.5" customHeight="1">
      <c r="A36" s="36"/>
      <c r="B36" s="44">
        <v>4210</v>
      </c>
      <c r="C36" s="38" t="s">
        <v>18</v>
      </c>
      <c r="D36" s="60">
        <v>30000</v>
      </c>
      <c r="E36" s="60">
        <v>30000</v>
      </c>
      <c r="F36" s="60">
        <v>29190</v>
      </c>
      <c r="G36" s="61">
        <f t="shared" si="1"/>
        <v>0.973</v>
      </c>
    </row>
    <row r="37" spans="1:7" s="41" customFormat="1" ht="19.5" customHeight="1">
      <c r="A37" s="36"/>
      <c r="B37" s="44">
        <v>4300</v>
      </c>
      <c r="C37" s="17" t="s">
        <v>19</v>
      </c>
      <c r="D37" s="63">
        <v>140000</v>
      </c>
      <c r="E37" s="63">
        <v>143842</v>
      </c>
      <c r="F37" s="63">
        <v>143105</v>
      </c>
      <c r="G37" s="64">
        <f t="shared" si="1"/>
        <v>0.9948763226317765</v>
      </c>
    </row>
    <row r="38" spans="1:7" s="41" customFormat="1" ht="19.5" customHeight="1">
      <c r="A38" s="36"/>
      <c r="B38" s="28"/>
      <c r="C38" s="42" t="s">
        <v>22</v>
      </c>
      <c r="D38" s="65">
        <f>D39</f>
        <v>80000</v>
      </c>
      <c r="E38" s="65">
        <f>E39</f>
        <v>110000</v>
      </c>
      <c r="F38" s="65">
        <f>F39</f>
        <v>107733</v>
      </c>
      <c r="G38" s="66">
        <f t="shared" si="1"/>
        <v>0.9793909090909091</v>
      </c>
    </row>
    <row r="39" spans="1:7" s="16" customFormat="1" ht="19.5" customHeight="1">
      <c r="A39" s="28"/>
      <c r="B39" s="44">
        <v>4300</v>
      </c>
      <c r="C39" s="17" t="s">
        <v>19</v>
      </c>
      <c r="D39" s="63">
        <v>80000</v>
      </c>
      <c r="E39" s="63">
        <v>110000</v>
      </c>
      <c r="F39" s="63">
        <v>107733</v>
      </c>
      <c r="G39" s="64">
        <f t="shared" si="1"/>
        <v>0.9793909090909091</v>
      </c>
    </row>
    <row r="40" spans="1:7" s="41" customFormat="1" ht="19.5" customHeight="1">
      <c r="A40" s="36"/>
      <c r="B40" s="28"/>
      <c r="C40" s="42" t="s">
        <v>64</v>
      </c>
      <c r="D40" s="65">
        <f>D41</f>
        <v>80000</v>
      </c>
      <c r="E40" s="65">
        <f>E41</f>
        <v>105000</v>
      </c>
      <c r="F40" s="65">
        <f>F41</f>
        <v>104426</v>
      </c>
      <c r="G40" s="66">
        <f t="shared" si="1"/>
        <v>0.9945333333333334</v>
      </c>
    </row>
    <row r="41" spans="1:7" s="16" customFormat="1" ht="19.5" customHeight="1">
      <c r="A41" s="28"/>
      <c r="B41" s="44">
        <v>4300</v>
      </c>
      <c r="C41" s="17" t="s">
        <v>19</v>
      </c>
      <c r="D41" s="63">
        <v>80000</v>
      </c>
      <c r="E41" s="63">
        <v>105000</v>
      </c>
      <c r="F41" s="63">
        <v>104426</v>
      </c>
      <c r="G41" s="64">
        <f t="shared" si="1"/>
        <v>0.9945333333333334</v>
      </c>
    </row>
    <row r="42" spans="1:7" s="16" customFormat="1" ht="27.75" customHeight="1">
      <c r="A42" s="28"/>
      <c r="B42" s="28"/>
      <c r="C42" s="42" t="s">
        <v>59</v>
      </c>
      <c r="D42" s="34">
        <f>D43</f>
        <v>80000</v>
      </c>
      <c r="E42" s="34">
        <f>E43</f>
        <v>60000</v>
      </c>
      <c r="F42" s="34">
        <f>F43</f>
        <v>59999</v>
      </c>
      <c r="G42" s="43">
        <v>0.9999</v>
      </c>
    </row>
    <row r="43" spans="1:7" s="16" customFormat="1" ht="19.5" customHeight="1">
      <c r="A43" s="28"/>
      <c r="B43" s="44">
        <v>4300</v>
      </c>
      <c r="C43" s="17" t="s">
        <v>19</v>
      </c>
      <c r="D43" s="63">
        <v>80000</v>
      </c>
      <c r="E43" s="63">
        <v>60000</v>
      </c>
      <c r="F43" s="63">
        <v>59999</v>
      </c>
      <c r="G43" s="64">
        <v>0.9999</v>
      </c>
    </row>
    <row r="44" spans="1:7" s="16" customFormat="1" ht="27.75" customHeight="1">
      <c r="A44" s="28"/>
      <c r="B44" s="28"/>
      <c r="C44" s="42" t="s">
        <v>46</v>
      </c>
      <c r="D44" s="34">
        <f>D45</f>
        <v>150000</v>
      </c>
      <c r="E44" s="34">
        <f>E45</f>
        <v>150000</v>
      </c>
      <c r="F44" s="34">
        <f>F45</f>
        <v>143540</v>
      </c>
      <c r="G44" s="43">
        <f t="shared" si="1"/>
        <v>0.9569333333333333</v>
      </c>
    </row>
    <row r="45" spans="1:7" s="16" customFormat="1" ht="19.5" customHeight="1">
      <c r="A45" s="28"/>
      <c r="B45" s="44">
        <v>4300</v>
      </c>
      <c r="C45" s="17" t="s">
        <v>19</v>
      </c>
      <c r="D45" s="63">
        <v>150000</v>
      </c>
      <c r="E45" s="63">
        <v>150000</v>
      </c>
      <c r="F45" s="63">
        <v>143540</v>
      </c>
      <c r="G45" s="64">
        <f t="shared" si="1"/>
        <v>0.9569333333333333</v>
      </c>
    </row>
    <row r="46" spans="1:7" s="41" customFormat="1" ht="19.5" customHeight="1">
      <c r="A46" s="36"/>
      <c r="B46" s="28"/>
      <c r="C46" s="42" t="s">
        <v>23</v>
      </c>
      <c r="D46" s="65">
        <f>D47</f>
        <v>100000</v>
      </c>
      <c r="E46" s="65">
        <f>E47</f>
        <v>100000</v>
      </c>
      <c r="F46" s="65">
        <f>F47</f>
        <v>100000</v>
      </c>
      <c r="G46" s="66">
        <f t="shared" si="1"/>
        <v>1</v>
      </c>
    </row>
    <row r="47" spans="1:7" s="16" customFormat="1" ht="19.5" customHeight="1">
      <c r="A47" s="28"/>
      <c r="B47" s="44">
        <v>6110</v>
      </c>
      <c r="C47" s="17" t="s">
        <v>20</v>
      </c>
      <c r="D47" s="63">
        <v>100000</v>
      </c>
      <c r="E47" s="63">
        <v>100000</v>
      </c>
      <c r="F47" s="63">
        <v>100000</v>
      </c>
      <c r="G47" s="64">
        <f t="shared" si="1"/>
        <v>1</v>
      </c>
    </row>
    <row r="48" spans="1:7" s="41" customFormat="1" ht="19.5" customHeight="1">
      <c r="A48" s="36"/>
      <c r="B48" s="28"/>
      <c r="C48" s="42" t="s">
        <v>25</v>
      </c>
      <c r="D48" s="65">
        <f>D49</f>
        <v>30000</v>
      </c>
      <c r="E48" s="65">
        <f>E49</f>
        <v>30752</v>
      </c>
      <c r="F48" s="65">
        <f>F49</f>
        <v>30751</v>
      </c>
      <c r="G48" s="66">
        <v>0.9999</v>
      </c>
    </row>
    <row r="49" spans="1:7" s="16" customFormat="1" ht="19.5" customHeight="1">
      <c r="A49" s="28"/>
      <c r="B49" s="44">
        <v>4300</v>
      </c>
      <c r="C49" s="17" t="s">
        <v>19</v>
      </c>
      <c r="D49" s="63">
        <v>30000</v>
      </c>
      <c r="E49" s="63">
        <v>30752</v>
      </c>
      <c r="F49" s="63">
        <v>30751</v>
      </c>
      <c r="G49" s="64">
        <v>0.9999</v>
      </c>
    </row>
    <row r="50" spans="1:7" s="41" customFormat="1" ht="19.5" customHeight="1">
      <c r="A50" s="36"/>
      <c r="B50" s="28"/>
      <c r="C50" s="42" t="s">
        <v>26</v>
      </c>
      <c r="D50" s="65">
        <f>D51</f>
        <v>100000</v>
      </c>
      <c r="E50" s="65">
        <f>E51</f>
        <v>100000</v>
      </c>
      <c r="F50" s="65">
        <f>F51</f>
        <v>99089</v>
      </c>
      <c r="G50" s="66">
        <f t="shared" si="1"/>
        <v>0.99089</v>
      </c>
    </row>
    <row r="51" spans="1:7" s="16" customFormat="1" ht="19.5" customHeight="1">
      <c r="A51" s="18"/>
      <c r="B51" s="44">
        <v>4300</v>
      </c>
      <c r="C51" s="17" t="s">
        <v>19</v>
      </c>
      <c r="D51" s="63">
        <v>100000</v>
      </c>
      <c r="E51" s="63">
        <v>100000</v>
      </c>
      <c r="F51" s="63">
        <v>99089</v>
      </c>
      <c r="G51" s="64">
        <f t="shared" si="1"/>
        <v>0.99089</v>
      </c>
    </row>
    <row r="52" ht="19.5" customHeight="1"/>
    <row r="53" spans="1:7" s="16" customFormat="1" ht="24.75" customHeight="1">
      <c r="A53" s="28"/>
      <c r="B53" s="28"/>
      <c r="C53" s="42" t="s">
        <v>47</v>
      </c>
      <c r="D53" s="34">
        <f>D54</f>
        <v>40000</v>
      </c>
      <c r="E53" s="34">
        <f>E54</f>
        <v>80000</v>
      </c>
      <c r="F53" s="34">
        <f>F54</f>
        <v>79861</v>
      </c>
      <c r="G53" s="43">
        <f t="shared" si="1"/>
        <v>0.9982625</v>
      </c>
    </row>
    <row r="54" spans="1:7" s="16" customFormat="1" ht="19.5" customHeight="1">
      <c r="A54" s="28"/>
      <c r="B54" s="44">
        <v>4300</v>
      </c>
      <c r="C54" s="17" t="s">
        <v>19</v>
      </c>
      <c r="D54" s="63">
        <v>40000</v>
      </c>
      <c r="E54" s="63">
        <v>80000</v>
      </c>
      <c r="F54" s="63">
        <v>79861</v>
      </c>
      <c r="G54" s="64">
        <f t="shared" si="1"/>
        <v>0.9982625</v>
      </c>
    </row>
    <row r="55" spans="1:7" s="41" customFormat="1" ht="19.5" customHeight="1">
      <c r="A55" s="36"/>
      <c r="B55" s="28"/>
      <c r="C55" s="42" t="s">
        <v>33</v>
      </c>
      <c r="D55" s="65">
        <f>D56</f>
        <v>180000</v>
      </c>
      <c r="E55" s="65">
        <f>E56</f>
        <v>215000</v>
      </c>
      <c r="F55" s="65">
        <f>F56</f>
        <v>207522</v>
      </c>
      <c r="G55" s="66">
        <f t="shared" si="1"/>
        <v>0.9652186046511628</v>
      </c>
    </row>
    <row r="56" spans="1:7" s="16" customFormat="1" ht="19.5" customHeight="1">
      <c r="A56" s="28"/>
      <c r="B56" s="44">
        <v>4210</v>
      </c>
      <c r="C56" s="17" t="s">
        <v>18</v>
      </c>
      <c r="D56" s="63">
        <v>180000</v>
      </c>
      <c r="E56" s="63">
        <v>215000</v>
      </c>
      <c r="F56" s="63">
        <v>207522</v>
      </c>
      <c r="G56" s="64">
        <f t="shared" si="1"/>
        <v>0.9652186046511628</v>
      </c>
    </row>
    <row r="57" spans="1:7" s="41" customFormat="1" ht="19.5" customHeight="1">
      <c r="A57" s="36"/>
      <c r="B57" s="28"/>
      <c r="C57" s="42" t="s">
        <v>57</v>
      </c>
      <c r="D57" s="65">
        <f>SUM(D58:D59)</f>
        <v>160000</v>
      </c>
      <c r="E57" s="65">
        <f>SUM(E58:E59)</f>
        <v>160000</v>
      </c>
      <c r="F57" s="65">
        <f>SUM(F58:F59)</f>
        <v>159996</v>
      </c>
      <c r="G57" s="66">
        <v>0.9999</v>
      </c>
    </row>
    <row r="58" spans="1:7" s="16" customFormat="1" ht="19.5" customHeight="1">
      <c r="A58" s="28"/>
      <c r="B58" s="44">
        <v>4270</v>
      </c>
      <c r="C58" s="17" t="s">
        <v>48</v>
      </c>
      <c r="D58" s="63">
        <v>160000</v>
      </c>
      <c r="E58" s="63"/>
      <c r="F58" s="63"/>
      <c r="G58" s="64"/>
    </row>
    <row r="59" spans="1:7" s="16" customFormat="1" ht="19.5" customHeight="1">
      <c r="A59" s="28"/>
      <c r="B59" s="44">
        <v>6110</v>
      </c>
      <c r="C59" s="17" t="s">
        <v>20</v>
      </c>
      <c r="D59" s="63"/>
      <c r="E59" s="63">
        <v>160000</v>
      </c>
      <c r="F59" s="63">
        <v>159996</v>
      </c>
      <c r="G59" s="64">
        <v>0.9999</v>
      </c>
    </row>
    <row r="60" spans="1:7" s="41" customFormat="1" ht="19.5" customHeight="1">
      <c r="A60" s="36"/>
      <c r="B60" s="28"/>
      <c r="C60" s="42" t="s">
        <v>49</v>
      </c>
      <c r="D60" s="65">
        <f>D61</f>
        <v>100000</v>
      </c>
      <c r="E60" s="65">
        <f>E61</f>
        <v>100000</v>
      </c>
      <c r="F60" s="65">
        <f>F61</f>
        <v>800</v>
      </c>
      <c r="G60" s="66">
        <f t="shared" si="1"/>
        <v>0.008</v>
      </c>
    </row>
    <row r="61" spans="1:7" s="16" customFormat="1" ht="19.5" customHeight="1">
      <c r="A61" s="28"/>
      <c r="B61" s="44">
        <v>4300</v>
      </c>
      <c r="C61" s="17" t="s">
        <v>50</v>
      </c>
      <c r="D61" s="63">
        <v>100000</v>
      </c>
      <c r="E61" s="63">
        <v>100000</v>
      </c>
      <c r="F61" s="63">
        <v>800</v>
      </c>
      <c r="G61" s="64">
        <f t="shared" si="1"/>
        <v>0.008</v>
      </c>
    </row>
    <row r="62" spans="1:7" s="16" customFormat="1" ht="27.75" customHeight="1">
      <c r="A62" s="28"/>
      <c r="B62" s="28"/>
      <c r="C62" s="42" t="s">
        <v>51</v>
      </c>
      <c r="D62" s="34">
        <f>SUM(D63:D64)</f>
        <v>50000</v>
      </c>
      <c r="E62" s="34">
        <f>SUM(E63:E64)</f>
        <v>62714</v>
      </c>
      <c r="F62" s="34">
        <f>SUM(F63:F64)</f>
        <v>62714</v>
      </c>
      <c r="G62" s="43">
        <f t="shared" si="1"/>
        <v>1</v>
      </c>
    </row>
    <row r="63" spans="1:7" s="62" customFormat="1" ht="19.5" customHeight="1">
      <c r="A63" s="36"/>
      <c r="B63" s="44">
        <v>4210</v>
      </c>
      <c r="C63" s="38" t="s">
        <v>18</v>
      </c>
      <c r="D63" s="60"/>
      <c r="E63" s="60">
        <v>738</v>
      </c>
      <c r="F63" s="60">
        <v>738</v>
      </c>
      <c r="G63" s="64">
        <f t="shared" si="1"/>
        <v>1</v>
      </c>
    </row>
    <row r="64" spans="1:7" s="16" customFormat="1" ht="19.5" customHeight="1">
      <c r="A64" s="28"/>
      <c r="B64" s="44">
        <v>4300</v>
      </c>
      <c r="C64" s="17" t="s">
        <v>50</v>
      </c>
      <c r="D64" s="63">
        <v>50000</v>
      </c>
      <c r="E64" s="63">
        <v>61976</v>
      </c>
      <c r="F64" s="63">
        <v>61976</v>
      </c>
      <c r="G64" s="64">
        <f t="shared" si="1"/>
        <v>1</v>
      </c>
    </row>
    <row r="65" spans="1:7" s="41" customFormat="1" ht="19.5" customHeight="1">
      <c r="A65" s="36"/>
      <c r="B65" s="28"/>
      <c r="C65" s="42" t="s">
        <v>52</v>
      </c>
      <c r="D65" s="65">
        <f>D66</f>
        <v>410000</v>
      </c>
      <c r="E65" s="65">
        <f>E66</f>
        <v>410000</v>
      </c>
      <c r="F65" s="65">
        <f>F66</f>
        <v>410000</v>
      </c>
      <c r="G65" s="66">
        <f t="shared" si="1"/>
        <v>1</v>
      </c>
    </row>
    <row r="66" spans="1:7" s="16" customFormat="1" ht="19.5" customHeight="1">
      <c r="A66" s="28"/>
      <c r="B66" s="44">
        <v>6110</v>
      </c>
      <c r="C66" s="17" t="s">
        <v>20</v>
      </c>
      <c r="D66" s="63">
        <v>410000</v>
      </c>
      <c r="E66" s="63">
        <v>410000</v>
      </c>
      <c r="F66" s="63">
        <v>410000</v>
      </c>
      <c r="G66" s="64">
        <f t="shared" si="1"/>
        <v>1</v>
      </c>
    </row>
    <row r="67" spans="1:7" s="16" customFormat="1" ht="27.75" customHeight="1">
      <c r="A67" s="28"/>
      <c r="B67" s="28"/>
      <c r="C67" s="42" t="s">
        <v>53</v>
      </c>
      <c r="D67" s="34">
        <f>D68</f>
        <v>30000</v>
      </c>
      <c r="E67" s="34">
        <f>E68</f>
        <v>30000</v>
      </c>
      <c r="F67" s="34">
        <f>F68</f>
        <v>30000</v>
      </c>
      <c r="G67" s="43">
        <f t="shared" si="1"/>
        <v>1</v>
      </c>
    </row>
    <row r="68" spans="1:7" s="16" customFormat="1" ht="19.5" customHeight="1">
      <c r="A68" s="28"/>
      <c r="B68" s="44">
        <v>4210</v>
      </c>
      <c r="C68" s="17" t="s">
        <v>18</v>
      </c>
      <c r="D68" s="63">
        <v>30000</v>
      </c>
      <c r="E68" s="63">
        <v>30000</v>
      </c>
      <c r="F68" s="63">
        <v>30000</v>
      </c>
      <c r="G68" s="64">
        <f t="shared" si="1"/>
        <v>1</v>
      </c>
    </row>
    <row r="69" spans="1:7" s="41" customFormat="1" ht="19.5" customHeight="1">
      <c r="A69" s="36"/>
      <c r="B69" s="67"/>
      <c r="C69" s="68" t="s">
        <v>54</v>
      </c>
      <c r="D69" s="65">
        <f>D70</f>
        <v>300000</v>
      </c>
      <c r="E69" s="65">
        <f>E70</f>
        <v>300000</v>
      </c>
      <c r="F69" s="65">
        <f>F70</f>
        <v>300000</v>
      </c>
      <c r="G69" s="66">
        <f t="shared" si="1"/>
        <v>1</v>
      </c>
    </row>
    <row r="70" spans="1:7" s="62" customFormat="1" ht="19.5" customHeight="1">
      <c r="A70" s="36"/>
      <c r="B70" s="44">
        <v>6110</v>
      </c>
      <c r="C70" s="17" t="s">
        <v>20</v>
      </c>
      <c r="D70" s="63">
        <v>300000</v>
      </c>
      <c r="E70" s="63">
        <v>300000</v>
      </c>
      <c r="F70" s="63">
        <v>300000</v>
      </c>
      <c r="G70" s="64">
        <f t="shared" si="1"/>
        <v>1</v>
      </c>
    </row>
    <row r="71" spans="1:7" s="62" customFormat="1" ht="19.5" customHeight="1">
      <c r="A71" s="36"/>
      <c r="B71" s="28"/>
      <c r="C71" s="42" t="s">
        <v>55</v>
      </c>
      <c r="D71" s="65">
        <f>D72</f>
        <v>500000</v>
      </c>
      <c r="E71" s="65">
        <f>E72</f>
        <v>500000</v>
      </c>
      <c r="F71" s="65">
        <f>F72</f>
        <v>252005</v>
      </c>
      <c r="G71" s="66">
        <f t="shared" si="1"/>
        <v>0.50401</v>
      </c>
    </row>
    <row r="72" spans="1:7" s="41" customFormat="1" ht="19.5" customHeight="1">
      <c r="A72" s="36"/>
      <c r="B72" s="44">
        <v>6110</v>
      </c>
      <c r="C72" s="17" t="s">
        <v>20</v>
      </c>
      <c r="D72" s="63">
        <v>500000</v>
      </c>
      <c r="E72" s="63">
        <v>500000</v>
      </c>
      <c r="F72" s="63">
        <v>252005</v>
      </c>
      <c r="G72" s="64">
        <f t="shared" si="1"/>
        <v>0.50401</v>
      </c>
    </row>
    <row r="73" spans="1:7" s="16" customFormat="1" ht="19.5" customHeight="1">
      <c r="A73" s="28"/>
      <c r="B73" s="67"/>
      <c r="C73" s="46" t="s">
        <v>21</v>
      </c>
      <c r="D73" s="69">
        <f>D74</f>
        <v>450000</v>
      </c>
      <c r="E73" s="69">
        <f>E74</f>
        <v>450000</v>
      </c>
      <c r="F73" s="69">
        <f>F74</f>
        <v>450000</v>
      </c>
      <c r="G73" s="70">
        <f>F73/E73</f>
        <v>1</v>
      </c>
    </row>
    <row r="74" spans="1:7" s="41" customFormat="1" ht="19.5" customHeight="1">
      <c r="A74" s="36"/>
      <c r="B74" s="44">
        <v>6110</v>
      </c>
      <c r="C74" s="17" t="s">
        <v>20</v>
      </c>
      <c r="D74" s="63">
        <v>450000</v>
      </c>
      <c r="E74" s="63">
        <v>450000</v>
      </c>
      <c r="F74" s="63">
        <v>450000</v>
      </c>
      <c r="G74" s="64">
        <f>F74/E74</f>
        <v>1</v>
      </c>
    </row>
    <row r="75" spans="1:7" s="16" customFormat="1" ht="19.5" customHeight="1">
      <c r="A75" s="28"/>
      <c r="B75" s="67"/>
      <c r="C75" s="42" t="s">
        <v>56</v>
      </c>
      <c r="D75" s="65">
        <f>D76</f>
        <v>50000</v>
      </c>
      <c r="E75" s="65">
        <f>E76</f>
        <v>50000</v>
      </c>
      <c r="F75" s="65">
        <f>F76</f>
        <v>50000</v>
      </c>
      <c r="G75" s="66">
        <f t="shared" si="1"/>
        <v>1</v>
      </c>
    </row>
    <row r="76" spans="1:7" s="41" customFormat="1" ht="19.5" customHeight="1">
      <c r="A76" s="36"/>
      <c r="B76" s="44">
        <v>6110</v>
      </c>
      <c r="C76" s="17" t="s">
        <v>20</v>
      </c>
      <c r="D76" s="63">
        <v>50000</v>
      </c>
      <c r="E76" s="63">
        <v>50000</v>
      </c>
      <c r="F76" s="63">
        <v>50000</v>
      </c>
      <c r="G76" s="64">
        <f>F76/E76</f>
        <v>1</v>
      </c>
    </row>
    <row r="77" spans="1:7" s="16" customFormat="1" ht="19.5" customHeight="1">
      <c r="A77" s="28"/>
      <c r="B77" s="67"/>
      <c r="C77" s="46" t="s">
        <v>58</v>
      </c>
      <c r="D77" s="69"/>
      <c r="E77" s="69">
        <f>E78</f>
        <v>15500</v>
      </c>
      <c r="F77" s="69">
        <f>F78</f>
        <v>14469</v>
      </c>
      <c r="G77" s="70">
        <f>F77/E77</f>
        <v>0.933483870967742</v>
      </c>
    </row>
    <row r="78" spans="1:7" s="41" customFormat="1" ht="19.5" customHeight="1">
      <c r="A78" s="44"/>
      <c r="B78" s="44">
        <v>4300</v>
      </c>
      <c r="C78" s="17" t="s">
        <v>19</v>
      </c>
      <c r="D78" s="63"/>
      <c r="E78" s="63">
        <v>15500</v>
      </c>
      <c r="F78" s="63">
        <v>14469</v>
      </c>
      <c r="G78" s="64">
        <f>F78/E78</f>
        <v>0.933483870967742</v>
      </c>
    </row>
    <row r="79" spans="1:7" s="16" customFormat="1" ht="19.5" customHeight="1">
      <c r="A79" s="28"/>
      <c r="B79" s="67"/>
      <c r="C79" s="42" t="s">
        <v>24</v>
      </c>
      <c r="D79" s="65"/>
      <c r="E79" s="65">
        <f>E80</f>
        <v>20000</v>
      </c>
      <c r="F79" s="65">
        <f>F80</f>
        <v>19568</v>
      </c>
      <c r="G79" s="66">
        <f>F79/E79</f>
        <v>0.9784</v>
      </c>
    </row>
    <row r="80" spans="1:7" s="41" customFormat="1" ht="19.5" customHeight="1">
      <c r="A80" s="36"/>
      <c r="B80" s="44">
        <v>4300</v>
      </c>
      <c r="C80" s="17" t="s">
        <v>19</v>
      </c>
      <c r="D80" s="63"/>
      <c r="E80" s="63">
        <v>20000</v>
      </c>
      <c r="F80" s="63">
        <v>19568</v>
      </c>
      <c r="G80" s="64">
        <f>F80/E80</f>
        <v>0.9784</v>
      </c>
    </row>
    <row r="81" spans="1:7" s="16" customFormat="1" ht="19.5" customHeight="1">
      <c r="A81" s="28"/>
      <c r="B81" s="71"/>
      <c r="C81" s="72" t="s">
        <v>30</v>
      </c>
      <c r="D81" s="73"/>
      <c r="E81" s="73"/>
      <c r="F81" s="73">
        <v>128951</v>
      </c>
      <c r="G81" s="74"/>
    </row>
    <row r="82" spans="1:7" s="80" customFormat="1" ht="19.5" customHeight="1">
      <c r="A82" s="75"/>
      <c r="B82" s="76"/>
      <c r="C82" s="77" t="s">
        <v>6</v>
      </c>
      <c r="D82" s="78">
        <f>D9+D10-D32</f>
        <v>694710</v>
      </c>
      <c r="E82" s="78">
        <f>E9+E10-E32</f>
        <v>497569</v>
      </c>
      <c r="F82" s="78">
        <f>F9+F10-F32</f>
        <v>476420</v>
      </c>
      <c r="G82" s="79"/>
    </row>
    <row r="83" spans="1:7" s="11" customFormat="1" ht="19.5" customHeight="1">
      <c r="A83" s="29"/>
      <c r="B83" s="81"/>
      <c r="C83" s="82" t="s">
        <v>5</v>
      </c>
      <c r="D83" s="83">
        <f>D32+D82</f>
        <v>3754710</v>
      </c>
      <c r="E83" s="83">
        <f>E32+E82</f>
        <v>3720377</v>
      </c>
      <c r="F83" s="83">
        <f>F32+F82</f>
        <v>3460139</v>
      </c>
      <c r="G83" s="84"/>
    </row>
    <row r="84" ht="14.25">
      <c r="G84" s="9"/>
    </row>
    <row r="85" ht="14.25">
      <c r="G85" s="9"/>
    </row>
    <row r="86" ht="14.25">
      <c r="G86" s="9"/>
    </row>
    <row r="87" spans="3:6" ht="14.25">
      <c r="C87" s="86" t="s">
        <v>65</v>
      </c>
      <c r="D87" s="87"/>
      <c r="E87" s="16"/>
      <c r="F87" s="88" t="s">
        <v>66</v>
      </c>
    </row>
    <row r="88" spans="3:6" ht="14.25">
      <c r="C88" s="87"/>
      <c r="D88" s="87"/>
      <c r="E88" s="16"/>
      <c r="F88" s="88" t="s">
        <v>67</v>
      </c>
    </row>
    <row r="89" spans="3:6" ht="14.25">
      <c r="C89" s="86" t="s">
        <v>68</v>
      </c>
      <c r="D89" s="87"/>
      <c r="E89" s="16"/>
      <c r="F89" s="88" t="s">
        <v>69</v>
      </c>
    </row>
    <row r="90" ht="14.25">
      <c r="G90" s="9"/>
    </row>
    <row r="91" ht="14.25">
      <c r="G91" s="9"/>
    </row>
    <row r="92" ht="14.25">
      <c r="G92" s="9"/>
    </row>
    <row r="93" ht="14.25">
      <c r="G93" s="9"/>
    </row>
    <row r="94" ht="14.25">
      <c r="G94" s="9"/>
    </row>
    <row r="95" ht="14.25">
      <c r="G95" s="9"/>
    </row>
    <row r="96" ht="14.25">
      <c r="G96" s="9"/>
    </row>
    <row r="97" ht="14.25">
      <c r="G97" s="9"/>
    </row>
    <row r="98" ht="14.25">
      <c r="G98" s="9"/>
    </row>
    <row r="99" ht="14.25">
      <c r="G99" s="9"/>
    </row>
    <row r="100" ht="14.25">
      <c r="G100" s="9"/>
    </row>
    <row r="101" ht="14.25">
      <c r="G101" s="9"/>
    </row>
    <row r="102" ht="14.25">
      <c r="G102" s="9"/>
    </row>
    <row r="103" ht="14.25">
      <c r="G103" s="9"/>
    </row>
    <row r="104" ht="14.25">
      <c r="G104" s="9"/>
    </row>
    <row r="105" ht="14.25">
      <c r="G105" s="9"/>
    </row>
    <row r="106" ht="14.25">
      <c r="G106" s="9"/>
    </row>
    <row r="107" ht="14.25">
      <c r="G107" s="9"/>
    </row>
    <row r="108" ht="14.25">
      <c r="G108" s="9"/>
    </row>
    <row r="109" ht="14.25">
      <c r="G109" s="9"/>
    </row>
    <row r="110" ht="14.25">
      <c r="G110" s="9"/>
    </row>
    <row r="111" ht="14.25">
      <c r="G111" s="9"/>
    </row>
    <row r="112" ht="14.25">
      <c r="G112" s="9"/>
    </row>
    <row r="113" ht="14.25">
      <c r="G113" s="9"/>
    </row>
    <row r="114" ht="14.25">
      <c r="G114" s="9"/>
    </row>
    <row r="115" ht="14.25">
      <c r="G115" s="9"/>
    </row>
    <row r="116" ht="14.25">
      <c r="G116" s="9"/>
    </row>
    <row r="117" ht="14.25">
      <c r="G117" s="9"/>
    </row>
    <row r="118" ht="14.25">
      <c r="G118" s="9"/>
    </row>
    <row r="119" ht="14.25">
      <c r="G119" s="9"/>
    </row>
    <row r="120" ht="14.25">
      <c r="G120" s="9"/>
    </row>
    <row r="121" ht="14.25">
      <c r="G121" s="9"/>
    </row>
    <row r="122" ht="14.25">
      <c r="G122" s="9"/>
    </row>
    <row r="123" ht="14.25">
      <c r="G123" s="9"/>
    </row>
    <row r="124" ht="14.25">
      <c r="G124" s="9"/>
    </row>
    <row r="125" ht="14.25">
      <c r="G125" s="9"/>
    </row>
    <row r="126" ht="14.25">
      <c r="G126" s="9"/>
    </row>
    <row r="127" ht="14.25">
      <c r="G127" s="9"/>
    </row>
    <row r="128" ht="14.25">
      <c r="G128" s="9"/>
    </row>
    <row r="129" ht="14.25">
      <c r="G129" s="9"/>
    </row>
    <row r="130" ht="14.25">
      <c r="G130" s="9"/>
    </row>
    <row r="131" ht="14.25">
      <c r="G131" s="9"/>
    </row>
    <row r="132" ht="14.25">
      <c r="G132" s="9"/>
    </row>
    <row r="133" ht="14.25">
      <c r="G133" s="9"/>
    </row>
    <row r="134" ht="14.25">
      <c r="G134" s="9"/>
    </row>
    <row r="135" ht="14.25">
      <c r="G135" s="9"/>
    </row>
    <row r="136" ht="14.25">
      <c r="G136" s="9"/>
    </row>
    <row r="137" ht="14.25">
      <c r="G137" s="9"/>
    </row>
    <row r="138" ht="14.25">
      <c r="G138" s="9"/>
    </row>
    <row r="139" ht="14.25">
      <c r="G139" s="9"/>
    </row>
    <row r="140" ht="14.25">
      <c r="G140" s="9"/>
    </row>
    <row r="141" ht="14.25">
      <c r="G141" s="9"/>
    </row>
    <row r="142" ht="14.25">
      <c r="G142" s="9"/>
    </row>
  </sheetData>
  <printOptions horizontalCentered="1"/>
  <pageMargins left="0.5905511811023623" right="0.5905511811023623" top="0.6692913385826772" bottom="0.63" header="0.5118110236220472" footer="0.47"/>
  <pageSetup firstPageNumber="73" useFirstPageNumber="1" horizontalDpi="600" verticalDpi="600" orientation="landscape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2005-03-10T11:10:37Z</cp:lastPrinted>
  <dcterms:created xsi:type="dcterms:W3CDTF">1998-12-12T11:41:09Z</dcterms:created>
  <cp:category/>
  <cp:version/>
  <cp:contentType/>
  <cp:contentStatus/>
</cp:coreProperties>
</file>