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GFOŚiGW" sheetId="1" r:id="rId1"/>
  </sheets>
  <definedNames>
    <definedName name="_xlnm.Print_Titles" localSheetId="0">'GFOŚiGW'!$7:$7</definedName>
  </definedNames>
  <calcPr fullCalcOnLoad="1"/>
</workbook>
</file>

<file path=xl/sharedStrings.xml><?xml version="1.0" encoding="utf-8"?>
<sst xmlns="http://schemas.openxmlformats.org/spreadsheetml/2006/main" count="95" uniqueCount="69">
  <si>
    <t>w złotych</t>
  </si>
  <si>
    <t>Dział</t>
  </si>
  <si>
    <t>Wyszczególnienie</t>
  </si>
  <si>
    <t>Stan środków obrotowych na początek roku</t>
  </si>
  <si>
    <t xml:space="preserve"> I Przychody</t>
  </si>
  <si>
    <t>Fundusz Ochrony Środowiska i Gospodarki Wodnej</t>
  </si>
  <si>
    <t>opłaty za usuwanie drzew lub krzewów</t>
  </si>
  <si>
    <t>kary za usuwanie drzew lub krzewów</t>
  </si>
  <si>
    <t>środki przekazane przez Marszałka Województwa z tytułu opłat za gospodarcze korzystanie ze środowiska</t>
  </si>
  <si>
    <t>Suma bilansowa</t>
  </si>
  <si>
    <t>edukacja ekologiczna</t>
  </si>
  <si>
    <t>leczenie i konserwacja starodrzewu</t>
  </si>
  <si>
    <t>nasadzenia zieleni wysokiej oraz krzewów na terenie m. Lublina</t>
  </si>
  <si>
    <t>prace interwencyjne</t>
  </si>
  <si>
    <t>udział w kursach i szkoleniach naukowo - technicznych</t>
  </si>
  <si>
    <t>likwidacja niskiej emisji</t>
  </si>
  <si>
    <t>Gospodarka komunalna i ochrona środowiska</t>
  </si>
  <si>
    <t>dotacje z Wojewódzkiego Funduszu Ochrony Środowiska i Gospodarki Wodnej na realizację zadań z zakresu ochrony środowiska</t>
  </si>
  <si>
    <t>rekultywacja terenów zdegradowanych Lublina</t>
  </si>
  <si>
    <t xml:space="preserve">Rozdz. 
§     </t>
  </si>
  <si>
    <t>Wpływy z różnych opłat</t>
  </si>
  <si>
    <t>Przelewy redystrybucyjne</t>
  </si>
  <si>
    <t>0690</t>
  </si>
  <si>
    <t>0970</t>
  </si>
  <si>
    <t>0920</t>
  </si>
  <si>
    <t>Pozostałe odsetki</t>
  </si>
  <si>
    <t>Zakup materiałów i wyposażenia</t>
  </si>
  <si>
    <t>Zakup usług pozostałych</t>
  </si>
  <si>
    <t>Wydatki inwestycyjne funduszy celowych</t>
  </si>
  <si>
    <t>zakup pojemników do selektywnej zbiórki odpadów</t>
  </si>
  <si>
    <t xml:space="preserve">Zakup usług pozostałych </t>
  </si>
  <si>
    <t>trwałe oznaczenie psów</t>
  </si>
  <si>
    <t>Zakup usług remontowych</t>
  </si>
  <si>
    <t>odprowadzenie wód deszczowych z os. Rudnik i Bursaki</t>
  </si>
  <si>
    <t xml:space="preserve">kanalizacja sanitarna dla os. Rudnik i Bursaki </t>
  </si>
  <si>
    <t>napowietrzanie warstw przydennych w Zbiorniku Zemborzyckim 
w miejscach namnażania sinic w celu zahamowania ich rozwoju</t>
  </si>
  <si>
    <t>Załącznik Nr 10</t>
  </si>
  <si>
    <t xml:space="preserve">Wpływy z różnych dochodów </t>
  </si>
  <si>
    <t>termomodernizacja obiektów szkolnych</t>
  </si>
  <si>
    <t>pomoc placówkom użyteczności publicznej w zakładaniu terenów zieleni 
(w konsultacji z jednostkami pomocniczymi miasta)</t>
  </si>
  <si>
    <t>monitoring środowiska i tworzenie baz danych w Miejskim Banku Zanieczyszczeń Środowiska</t>
  </si>
  <si>
    <t xml:space="preserve">ratowanie lubelskich kasztanowców przed inwazją szrotówka kasztanowcowiaczka </t>
  </si>
  <si>
    <t>kolektor sanitarny N - II</t>
  </si>
  <si>
    <t xml:space="preserve">zakup sorbentów dla wyposażenia Jednostki Ratowniczo-Gaśniczej Państwowej Straży Pożarnej </t>
  </si>
  <si>
    <t>obudowa sterówki jazu i przepustu</t>
  </si>
  <si>
    <t>Gminny Fundusz Ochrony Środowiska i Gospodarki Wodnej</t>
  </si>
  <si>
    <t>Plan na 2004 rok 
wg uchwały budżetowej</t>
  </si>
  <si>
    <t>Plan na 2004 rok 
po zmianach</t>
  </si>
  <si>
    <t>Wykonanie 
na 30 czerwca 
2004 roku</t>
  </si>
  <si>
    <t>% 
6:5</t>
  </si>
  <si>
    <t>darowizna od Elektrociepłowni Lublin - Wrotków</t>
  </si>
  <si>
    <t>0960</t>
  </si>
  <si>
    <t>Otrzymane spadki, zapisy i darowizny w postaci pieniężnej</t>
  </si>
  <si>
    <t>opłata produktowa za 2003 rok z Wojewódzkiego Funduszu Ochrony Środowiska i Gospodarki Wodnej</t>
  </si>
  <si>
    <t>modernizacja skarp odwodnych Zbiornika Zemborzyckiego</t>
  </si>
  <si>
    <t>organizacja konferencji naukowej</t>
  </si>
  <si>
    <t>darowizna od Polskiego Związku Wędkarskiego Zarząd Okręgu w Lublinie</t>
  </si>
  <si>
    <t>odsetki od nieterminowych wpłat</t>
  </si>
  <si>
    <t>II Wydatki ogółem</t>
  </si>
  <si>
    <t>inne zmniejszenia</t>
  </si>
  <si>
    <t>Stan środków obrotowych na koniec okresu sprawozdawczego</t>
  </si>
  <si>
    <t>do Zarządzenia Nr 323/2004</t>
  </si>
  <si>
    <t>Prezydenta Miasta Lublin</t>
  </si>
  <si>
    <t>z dnia 16 sierpnia 2004 r.</t>
  </si>
  <si>
    <t>SKARBNIK MIASTA LUBLIN</t>
  </si>
  <si>
    <t xml:space="preserve">        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</si>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</sst>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1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left" wrapText="1"/>
    </xf>
    <xf numFmtId="0" fontId="5" fillId="0" borderId="7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8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6" fillId="0" borderId="9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4" fillId="0" borderId="0" xfId="0" applyFont="1" applyAlignment="1">
      <alignment/>
    </xf>
    <xf numFmtId="3" fontId="5" fillId="2" borderId="7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3" fontId="7" fillId="0" borderId="13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 quotePrefix="1">
      <alignment horizontal="right"/>
    </xf>
    <xf numFmtId="3" fontId="7" fillId="0" borderId="7" xfId="0" applyNumberFormat="1" applyFont="1" applyBorder="1" applyAlignment="1">
      <alignment/>
    </xf>
    <xf numFmtId="0" fontId="6" fillId="0" borderId="14" xfId="0" applyFont="1" applyBorder="1" applyAlignment="1">
      <alignment horizontal="left" wrapText="1"/>
    </xf>
    <xf numFmtId="3" fontId="7" fillId="0" borderId="15" xfId="0" applyNumberFormat="1" applyFont="1" applyBorder="1" applyAlignment="1">
      <alignment/>
    </xf>
    <xf numFmtId="0" fontId="7" fillId="0" borderId="7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 wrapText="1"/>
    </xf>
    <xf numFmtId="3" fontId="5" fillId="1" borderId="7" xfId="0" applyNumberFormat="1" applyFont="1" applyFill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7" fillId="0" borderId="5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5" fillId="1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/>
    </xf>
    <xf numFmtId="3" fontId="5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7" fillId="0" borderId="12" xfId="0" applyNumberFormat="1" applyFont="1" applyBorder="1" applyAlignment="1">
      <alignment horizontal="center"/>
    </xf>
    <xf numFmtId="10" fontId="5" fillId="1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0" fontId="6" fillId="0" borderId="14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10" fontId="5" fillId="0" borderId="20" xfId="0" applyNumberFormat="1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10" fontId="7" fillId="0" borderId="2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wrapText="1"/>
    </xf>
    <xf numFmtId="3" fontId="5" fillId="0" borderId="20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3" fontId="5" fillId="0" borderId="17" xfId="0" applyNumberFormat="1" applyFont="1" applyBorder="1" applyAlignment="1">
      <alignment horizontal="right" wrapText="1"/>
    </xf>
    <xf numFmtId="10" fontId="5" fillId="0" borderId="17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left" wrapText="1"/>
    </xf>
    <xf numFmtId="3" fontId="5" fillId="0" borderId="21" xfId="0" applyNumberFormat="1" applyFont="1" applyBorder="1" applyAlignment="1">
      <alignment horizontal="right" wrapText="1"/>
    </xf>
    <xf numFmtId="10" fontId="5" fillId="0" borderId="2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10" fontId="5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tabSelected="1" zoomScale="75" zoomScaleNormal="75" workbookViewId="0" topLeftCell="A67">
      <selection activeCell="J78" sqref="J78"/>
    </sheetView>
  </sheetViews>
  <sheetFormatPr defaultColWidth="9.00390625" defaultRowHeight="12.75"/>
  <cols>
    <col min="1" max="1" width="7.375" style="7" customWidth="1"/>
    <col min="2" max="2" width="8.125" style="7" customWidth="1"/>
    <col min="3" max="3" width="72.25390625" style="7" customWidth="1"/>
    <col min="4" max="6" width="19.25390625" style="7" customWidth="1"/>
    <col min="7" max="7" width="11.75390625" style="65" customWidth="1"/>
    <col min="15" max="16384" width="9.125" style="7" customWidth="1"/>
  </cols>
  <sheetData>
    <row r="1" spans="3:6" ht="15.75">
      <c r="C1" s="25"/>
      <c r="E1" s="60"/>
      <c r="F1" s="60" t="s">
        <v>36</v>
      </c>
    </row>
    <row r="2" spans="4:14" s="25" customFormat="1" ht="15.75">
      <c r="D2" s="60"/>
      <c r="E2" s="60"/>
      <c r="F2" s="60" t="s">
        <v>61</v>
      </c>
      <c r="G2" s="66"/>
      <c r="H2"/>
      <c r="I2"/>
      <c r="J2"/>
      <c r="K2"/>
      <c r="L2"/>
      <c r="M2"/>
      <c r="N2"/>
    </row>
    <row r="3" spans="1:14" s="25" customFormat="1" ht="15.75">
      <c r="A3" s="25" t="s">
        <v>45</v>
      </c>
      <c r="D3" s="60"/>
      <c r="E3" s="60"/>
      <c r="F3" s="60" t="s">
        <v>62</v>
      </c>
      <c r="G3" s="66"/>
      <c r="H3"/>
      <c r="I3"/>
      <c r="J3"/>
      <c r="K3"/>
      <c r="L3"/>
      <c r="M3"/>
      <c r="N3"/>
    </row>
    <row r="4" spans="4:14" s="25" customFormat="1" ht="13.5" customHeight="1">
      <c r="D4" s="60"/>
      <c r="E4" s="60"/>
      <c r="F4" s="60" t="s">
        <v>63</v>
      </c>
      <c r="G4" s="66"/>
      <c r="H4"/>
      <c r="I4"/>
      <c r="J4"/>
      <c r="K4"/>
      <c r="L4"/>
      <c r="M4"/>
      <c r="N4"/>
    </row>
    <row r="5" spans="3:7" ht="15.75" thickBot="1">
      <c r="C5" s="1"/>
      <c r="D5" s="51"/>
      <c r="E5" s="51"/>
      <c r="F5" s="51"/>
      <c r="G5" s="65" t="s">
        <v>0</v>
      </c>
    </row>
    <row r="6" spans="1:14" s="1" customFormat="1" ht="52.5" customHeight="1" thickBot="1" thickTop="1">
      <c r="A6" s="62" t="s">
        <v>1</v>
      </c>
      <c r="B6" s="62" t="s">
        <v>19</v>
      </c>
      <c r="C6" s="62" t="s">
        <v>2</v>
      </c>
      <c r="D6" s="64" t="s">
        <v>46</v>
      </c>
      <c r="E6" s="64" t="s">
        <v>47</v>
      </c>
      <c r="F6" s="64" t="s">
        <v>48</v>
      </c>
      <c r="G6" s="64" t="s">
        <v>49</v>
      </c>
      <c r="H6"/>
      <c r="I6"/>
      <c r="J6"/>
      <c r="K6"/>
      <c r="L6"/>
      <c r="M6"/>
      <c r="N6"/>
    </row>
    <row r="7" spans="1:7" s="86" customFormat="1" ht="13.5" thickBot="1" thickTop="1">
      <c r="A7" s="84">
        <v>1</v>
      </c>
      <c r="B7" s="84">
        <v>2</v>
      </c>
      <c r="C7" s="84">
        <v>3</v>
      </c>
      <c r="D7" s="85">
        <v>4</v>
      </c>
      <c r="E7" s="85">
        <v>5</v>
      </c>
      <c r="F7" s="85">
        <v>6</v>
      </c>
      <c r="G7" s="85">
        <v>7</v>
      </c>
    </row>
    <row r="8" spans="1:7" ht="24.75" customHeight="1" thickTop="1">
      <c r="A8" s="8"/>
      <c r="B8" s="8"/>
      <c r="C8" s="31" t="s">
        <v>3</v>
      </c>
      <c r="D8" s="32">
        <v>1329710</v>
      </c>
      <c r="E8" s="32">
        <v>532569</v>
      </c>
      <c r="F8" s="32">
        <v>532569</v>
      </c>
      <c r="G8" s="67"/>
    </row>
    <row r="9" spans="1:7" ht="19.5" customHeight="1">
      <c r="A9" s="9"/>
      <c r="B9" s="20"/>
      <c r="C9" s="10" t="s">
        <v>4</v>
      </c>
      <c r="D9" s="46">
        <f aca="true" t="shared" si="0" ref="D9:F10">D10</f>
        <v>2425000</v>
      </c>
      <c r="E9" s="46">
        <f t="shared" si="0"/>
        <v>3180008</v>
      </c>
      <c r="F9" s="46">
        <f t="shared" si="0"/>
        <v>1985181</v>
      </c>
      <c r="G9" s="68">
        <f aca="true" t="shared" si="1" ref="G9:G25">F9/E9</f>
        <v>0.6242691842284673</v>
      </c>
    </row>
    <row r="10" spans="1:7" ht="19.5" customHeight="1">
      <c r="A10" s="2">
        <v>900</v>
      </c>
      <c r="B10" s="3"/>
      <c r="C10" s="4" t="s">
        <v>16</v>
      </c>
      <c r="D10" s="26">
        <f t="shared" si="0"/>
        <v>2425000</v>
      </c>
      <c r="E10" s="26">
        <f t="shared" si="0"/>
        <v>3180008</v>
      </c>
      <c r="F10" s="26">
        <f t="shared" si="0"/>
        <v>1985181</v>
      </c>
      <c r="G10" s="69">
        <f t="shared" si="1"/>
        <v>0.6242691842284673</v>
      </c>
    </row>
    <row r="11" spans="1:7" ht="19.5" customHeight="1">
      <c r="A11" s="5"/>
      <c r="B11" s="11">
        <v>90011</v>
      </c>
      <c r="C11" s="12" t="s">
        <v>5</v>
      </c>
      <c r="D11" s="13">
        <f>D12+D14+D16+D20+D26</f>
        <v>2425000</v>
      </c>
      <c r="E11" s="13">
        <f>E12+E14+E16+E18+E20+E22+E26+E24</f>
        <v>3180008</v>
      </c>
      <c r="F11" s="13">
        <f>F12+F14+F16+F18+F20+F22+F26+F24</f>
        <v>1985181</v>
      </c>
      <c r="G11" s="70">
        <f t="shared" si="1"/>
        <v>0.6242691842284673</v>
      </c>
    </row>
    <row r="12" spans="1:7" ht="19.5" customHeight="1">
      <c r="A12" s="5"/>
      <c r="B12" s="5"/>
      <c r="C12" s="6" t="s">
        <v>6</v>
      </c>
      <c r="D12" s="23">
        <f>D13</f>
        <v>600000</v>
      </c>
      <c r="E12" s="23">
        <f>E13</f>
        <v>1200000</v>
      </c>
      <c r="F12" s="23">
        <f>F13</f>
        <v>964182</v>
      </c>
      <c r="G12" s="71">
        <f t="shared" si="1"/>
        <v>0.803485</v>
      </c>
    </row>
    <row r="13" spans="1:14" s="35" customFormat="1" ht="19.5" customHeight="1">
      <c r="A13" s="36"/>
      <c r="B13" s="37" t="s">
        <v>22</v>
      </c>
      <c r="C13" s="34" t="s">
        <v>20</v>
      </c>
      <c r="D13" s="38">
        <v>600000</v>
      </c>
      <c r="E13" s="38">
        <v>1200000</v>
      </c>
      <c r="F13" s="38">
        <v>964182</v>
      </c>
      <c r="G13" s="72">
        <f t="shared" si="1"/>
        <v>0.803485</v>
      </c>
      <c r="H13"/>
      <c r="I13"/>
      <c r="J13"/>
      <c r="K13"/>
      <c r="L13"/>
      <c r="M13"/>
      <c r="N13"/>
    </row>
    <row r="14" spans="1:7" ht="19.5" customHeight="1">
      <c r="A14" s="5"/>
      <c r="B14" s="5"/>
      <c r="C14" s="16" t="s">
        <v>7</v>
      </c>
      <c r="D14" s="23">
        <f>D15</f>
        <v>25000</v>
      </c>
      <c r="E14" s="23">
        <f>E15</f>
        <v>25000</v>
      </c>
      <c r="F14" s="23">
        <f>F15</f>
        <v>70104</v>
      </c>
      <c r="G14" s="73">
        <f t="shared" si="1"/>
        <v>2.80416</v>
      </c>
    </row>
    <row r="15" spans="1:14" s="35" customFormat="1" ht="19.5" customHeight="1">
      <c r="A15" s="36"/>
      <c r="B15" s="37" t="s">
        <v>23</v>
      </c>
      <c r="C15" s="29" t="s">
        <v>37</v>
      </c>
      <c r="D15" s="38">
        <v>25000</v>
      </c>
      <c r="E15" s="38">
        <v>25000</v>
      </c>
      <c r="F15" s="38">
        <v>70104</v>
      </c>
      <c r="G15" s="72">
        <f t="shared" si="1"/>
        <v>2.80416</v>
      </c>
      <c r="H15"/>
      <c r="I15"/>
      <c r="J15"/>
      <c r="K15"/>
      <c r="L15"/>
      <c r="M15"/>
      <c r="N15"/>
    </row>
    <row r="16" spans="1:7" ht="28.5" customHeight="1">
      <c r="A16" s="5"/>
      <c r="B16" s="5"/>
      <c r="C16" s="16" t="s">
        <v>8</v>
      </c>
      <c r="D16" s="23">
        <f>D17</f>
        <v>1800000</v>
      </c>
      <c r="E16" s="23">
        <f>E17</f>
        <v>1800000</v>
      </c>
      <c r="F16" s="23">
        <f>F17</f>
        <v>880920</v>
      </c>
      <c r="G16" s="73">
        <f t="shared" si="1"/>
        <v>0.4894</v>
      </c>
    </row>
    <row r="17" spans="1:14" s="35" customFormat="1" ht="19.5" customHeight="1">
      <c r="A17" s="36"/>
      <c r="B17" s="33">
        <v>2960</v>
      </c>
      <c r="C17" s="29" t="s">
        <v>21</v>
      </c>
      <c r="D17" s="38">
        <v>1800000</v>
      </c>
      <c r="E17" s="38">
        <v>1800000</v>
      </c>
      <c r="F17" s="38">
        <v>880920</v>
      </c>
      <c r="G17" s="72">
        <f t="shared" si="1"/>
        <v>0.4894</v>
      </c>
      <c r="H17"/>
      <c r="I17"/>
      <c r="J17"/>
      <c r="K17"/>
      <c r="L17"/>
      <c r="M17"/>
      <c r="N17"/>
    </row>
    <row r="18" spans="1:7" ht="19.5" customHeight="1">
      <c r="A18" s="5"/>
      <c r="B18" s="5"/>
      <c r="C18" s="16" t="s">
        <v>50</v>
      </c>
      <c r="D18" s="23"/>
      <c r="E18" s="23">
        <f>E19</f>
        <v>10000</v>
      </c>
      <c r="F18" s="23">
        <f>F19</f>
        <v>10000</v>
      </c>
      <c r="G18" s="73">
        <f t="shared" si="1"/>
        <v>1</v>
      </c>
    </row>
    <row r="19" spans="1:14" s="35" customFormat="1" ht="19.5" customHeight="1">
      <c r="A19" s="36"/>
      <c r="B19" s="37" t="s">
        <v>51</v>
      </c>
      <c r="C19" s="29" t="s">
        <v>52</v>
      </c>
      <c r="D19" s="38"/>
      <c r="E19" s="38">
        <v>10000</v>
      </c>
      <c r="F19" s="38">
        <v>10000</v>
      </c>
      <c r="G19" s="72">
        <f t="shared" si="1"/>
        <v>1</v>
      </c>
      <c r="H19"/>
      <c r="I19"/>
      <c r="J19"/>
      <c r="K19"/>
      <c r="L19"/>
      <c r="M19"/>
      <c r="N19"/>
    </row>
    <row r="20" spans="1:7" ht="31.5" customHeight="1">
      <c r="A20" s="5"/>
      <c r="B20" s="5"/>
      <c r="C20" s="16" t="s">
        <v>17</v>
      </c>
      <c r="D20" s="23"/>
      <c r="E20" s="23">
        <f>E21</f>
        <v>95000</v>
      </c>
      <c r="F20" s="23"/>
      <c r="G20" s="73"/>
    </row>
    <row r="21" spans="1:14" s="35" customFormat="1" ht="19.5" customHeight="1">
      <c r="A21" s="36"/>
      <c r="B21" s="33">
        <v>2960</v>
      </c>
      <c r="C21" s="29" t="s">
        <v>21</v>
      </c>
      <c r="D21" s="38"/>
      <c r="E21" s="38">
        <v>95000</v>
      </c>
      <c r="F21" s="38"/>
      <c r="G21" s="72"/>
      <c r="H21"/>
      <c r="I21"/>
      <c r="J21"/>
      <c r="K21"/>
      <c r="L21"/>
      <c r="M21"/>
      <c r="N21"/>
    </row>
    <row r="22" spans="1:7" ht="19.5" customHeight="1">
      <c r="A22" s="5"/>
      <c r="B22" s="5"/>
      <c r="C22" s="16" t="s">
        <v>56</v>
      </c>
      <c r="D22" s="23"/>
      <c r="E22" s="23">
        <f>E23</f>
        <v>10000</v>
      </c>
      <c r="F22" s="23">
        <f>F23</f>
        <v>10000</v>
      </c>
      <c r="G22" s="73">
        <f t="shared" si="1"/>
        <v>1</v>
      </c>
    </row>
    <row r="23" spans="1:14" s="35" customFormat="1" ht="19.5" customHeight="1">
      <c r="A23" s="36"/>
      <c r="B23" s="61" t="s">
        <v>51</v>
      </c>
      <c r="C23" s="29" t="s">
        <v>52</v>
      </c>
      <c r="D23" s="38"/>
      <c r="E23" s="38">
        <v>10000</v>
      </c>
      <c r="F23" s="38">
        <v>10000</v>
      </c>
      <c r="G23" s="72">
        <f t="shared" si="1"/>
        <v>1</v>
      </c>
      <c r="H23"/>
      <c r="I23"/>
      <c r="J23"/>
      <c r="K23"/>
      <c r="L23"/>
      <c r="M23"/>
      <c r="N23"/>
    </row>
    <row r="24" spans="1:7" ht="31.5" customHeight="1">
      <c r="A24" s="5"/>
      <c r="B24" s="5"/>
      <c r="C24" s="16" t="s">
        <v>53</v>
      </c>
      <c r="D24" s="23"/>
      <c r="E24" s="23">
        <f>E25</f>
        <v>40008</v>
      </c>
      <c r="F24" s="23">
        <f>F25</f>
        <v>40008</v>
      </c>
      <c r="G24" s="73">
        <f t="shared" si="1"/>
        <v>1</v>
      </c>
    </row>
    <row r="25" spans="1:14" s="35" customFormat="1" ht="19.5" customHeight="1">
      <c r="A25" s="36"/>
      <c r="B25" s="61">
        <v>2960</v>
      </c>
      <c r="C25" s="29" t="s">
        <v>21</v>
      </c>
      <c r="D25" s="38"/>
      <c r="E25" s="38">
        <v>40008</v>
      </c>
      <c r="F25" s="38">
        <v>40008</v>
      </c>
      <c r="G25" s="72">
        <f t="shared" si="1"/>
        <v>1</v>
      </c>
      <c r="H25"/>
      <c r="I25"/>
      <c r="J25"/>
      <c r="K25"/>
      <c r="L25"/>
      <c r="M25"/>
      <c r="N25"/>
    </row>
    <row r="26" spans="1:7" ht="19.5" customHeight="1">
      <c r="A26" s="5"/>
      <c r="B26" s="5"/>
      <c r="C26" s="16" t="s">
        <v>57</v>
      </c>
      <c r="D26" s="23"/>
      <c r="E26" s="23"/>
      <c r="F26" s="23">
        <f>F27</f>
        <v>9967</v>
      </c>
      <c r="G26" s="73"/>
    </row>
    <row r="27" spans="1:14" s="35" customFormat="1" ht="19.5" customHeight="1">
      <c r="A27" s="36"/>
      <c r="B27" s="37" t="s">
        <v>24</v>
      </c>
      <c r="C27" s="29" t="s">
        <v>25</v>
      </c>
      <c r="D27" s="38"/>
      <c r="E27" s="38"/>
      <c r="F27" s="38">
        <v>9967</v>
      </c>
      <c r="G27" s="72"/>
      <c r="H27"/>
      <c r="I27"/>
      <c r="J27"/>
      <c r="K27"/>
      <c r="L27"/>
      <c r="M27"/>
      <c r="N27"/>
    </row>
    <row r="28" spans="1:14" s="1" customFormat="1" ht="21.75" customHeight="1">
      <c r="A28" s="21"/>
      <c r="B28" s="21"/>
      <c r="C28" s="88" t="s">
        <v>9</v>
      </c>
      <c r="D28" s="89">
        <f>D8+D9</f>
        <v>3754710</v>
      </c>
      <c r="E28" s="89">
        <f>E8+E9</f>
        <v>3712577</v>
      </c>
      <c r="F28" s="89">
        <f>F8+F9</f>
        <v>2517750</v>
      </c>
      <c r="G28" s="90"/>
      <c r="H28"/>
      <c r="I28"/>
      <c r="J28"/>
      <c r="K28"/>
      <c r="L28"/>
      <c r="M28"/>
      <c r="N28"/>
    </row>
    <row r="29" spans="1:14" s="1" customFormat="1" ht="21.75" customHeight="1">
      <c r="A29" s="91"/>
      <c r="B29" s="91"/>
      <c r="C29" s="92"/>
      <c r="D29" s="93"/>
      <c r="E29" s="93"/>
      <c r="F29" s="93"/>
      <c r="G29" s="94"/>
      <c r="H29"/>
      <c r="I29"/>
      <c r="J29"/>
      <c r="K29"/>
      <c r="L29"/>
      <c r="M29"/>
      <c r="N29"/>
    </row>
    <row r="30" spans="1:14" s="1" customFormat="1" ht="21.75" customHeight="1">
      <c r="A30" s="95"/>
      <c r="B30" s="95"/>
      <c r="C30" s="96"/>
      <c r="D30" s="97"/>
      <c r="E30" s="97"/>
      <c r="F30" s="97"/>
      <c r="G30" s="98"/>
      <c r="H30"/>
      <c r="I30"/>
      <c r="J30"/>
      <c r="K30"/>
      <c r="L30"/>
      <c r="M30"/>
      <c r="N30"/>
    </row>
    <row r="31" spans="1:7" ht="19.5" customHeight="1">
      <c r="A31" s="22"/>
      <c r="B31" s="14"/>
      <c r="C31" s="10" t="s">
        <v>58</v>
      </c>
      <c r="D31" s="54">
        <f aca="true" t="shared" si="2" ref="D31:F32">D32</f>
        <v>3060000</v>
      </c>
      <c r="E31" s="54">
        <f t="shared" si="2"/>
        <v>3215008</v>
      </c>
      <c r="F31" s="54">
        <f t="shared" si="2"/>
        <v>1267717</v>
      </c>
      <c r="G31" s="68">
        <f>F31/E31</f>
        <v>0.3943122381032955</v>
      </c>
    </row>
    <row r="32" spans="1:7" ht="19.5" customHeight="1">
      <c r="A32" s="2">
        <v>900</v>
      </c>
      <c r="B32" s="3"/>
      <c r="C32" s="4" t="s">
        <v>16</v>
      </c>
      <c r="D32" s="43">
        <f t="shared" si="2"/>
        <v>3060000</v>
      </c>
      <c r="E32" s="43">
        <f t="shared" si="2"/>
        <v>3215008</v>
      </c>
      <c r="F32" s="43">
        <f t="shared" si="2"/>
        <v>1267717</v>
      </c>
      <c r="G32" s="69">
        <f aca="true" t="shared" si="3" ref="G32:G76">F32/E32</f>
        <v>0.3943122381032955</v>
      </c>
    </row>
    <row r="33" spans="1:7" ht="19.5" customHeight="1">
      <c r="A33" s="99"/>
      <c r="B33" s="81">
        <v>90011</v>
      </c>
      <c r="C33" s="82" t="s">
        <v>5</v>
      </c>
      <c r="D33" s="83">
        <f>D34+D37+D39+D41+D43+D45+D47+D49+D51+D53+D55+D58+D60+D63+D65+D67+D69+D71+D73+D75+D77</f>
        <v>3060000</v>
      </c>
      <c r="E33" s="83">
        <f>E34+E37+E39+E41+E43+E45+E47+E49+E51+E53+E55+E58+E60+E63+E65+E67+E69+E71+E73+E75+E77</f>
        <v>3215008</v>
      </c>
      <c r="F33" s="83">
        <f>F34+F37+F39+F41+F43+F45+F47+F49+F51+F53+F55+F58+F60+F63+F65+F67+F69+F71+F73+F75+F77+F79</f>
        <v>1267717</v>
      </c>
      <c r="G33" s="74">
        <f t="shared" si="3"/>
        <v>0.3943122381032955</v>
      </c>
    </row>
    <row r="34" spans="1:7" ht="18" customHeight="1">
      <c r="A34" s="5"/>
      <c r="B34" s="5"/>
      <c r="C34" s="16" t="s">
        <v>10</v>
      </c>
      <c r="D34" s="23">
        <f>SUM(D35:D36)</f>
        <v>170000</v>
      </c>
      <c r="E34" s="23">
        <f>SUM(E35:E36)</f>
        <v>175008</v>
      </c>
      <c r="F34" s="23">
        <f>SUM(F35:F36)</f>
        <v>119755</v>
      </c>
      <c r="G34" s="73">
        <f t="shared" si="3"/>
        <v>0.684283004205522</v>
      </c>
    </row>
    <row r="35" spans="1:14" s="35" customFormat="1" ht="21.75" customHeight="1">
      <c r="A35" s="36"/>
      <c r="B35" s="33">
        <v>4210</v>
      </c>
      <c r="C35" s="34" t="s">
        <v>26</v>
      </c>
      <c r="D35" s="38">
        <v>30000</v>
      </c>
      <c r="E35" s="38">
        <v>30000</v>
      </c>
      <c r="F35" s="38">
        <v>20441</v>
      </c>
      <c r="G35" s="75">
        <f t="shared" si="3"/>
        <v>0.6813666666666667</v>
      </c>
      <c r="H35"/>
      <c r="I35"/>
      <c r="J35"/>
      <c r="K35"/>
      <c r="L35"/>
      <c r="M35"/>
      <c r="N35"/>
    </row>
    <row r="36" spans="1:14" s="35" customFormat="1" ht="23.25" customHeight="1">
      <c r="A36" s="36"/>
      <c r="B36" s="33">
        <v>4300</v>
      </c>
      <c r="C36" s="29" t="s">
        <v>27</v>
      </c>
      <c r="D36" s="38">
        <v>140000</v>
      </c>
      <c r="E36" s="38">
        <v>145008</v>
      </c>
      <c r="F36" s="38">
        <v>99314</v>
      </c>
      <c r="G36" s="72">
        <f t="shared" si="3"/>
        <v>0.6848863510978704</v>
      </c>
      <c r="H36"/>
      <c r="I36"/>
      <c r="J36"/>
      <c r="K36"/>
      <c r="L36"/>
      <c r="M36"/>
      <c r="N36"/>
    </row>
    <row r="37" spans="1:7" ht="19.5" customHeight="1">
      <c r="A37" s="5"/>
      <c r="B37" s="5"/>
      <c r="C37" s="16" t="s">
        <v>11</v>
      </c>
      <c r="D37" s="23">
        <f>D38</f>
        <v>80000</v>
      </c>
      <c r="E37" s="23">
        <f>E38</f>
        <v>110000</v>
      </c>
      <c r="F37" s="23"/>
      <c r="G37" s="73"/>
    </row>
    <row r="38" spans="1:14" s="35" customFormat="1" ht="19.5" customHeight="1">
      <c r="A38" s="36"/>
      <c r="B38" s="33">
        <v>4300</v>
      </c>
      <c r="C38" s="29" t="s">
        <v>27</v>
      </c>
      <c r="D38" s="38">
        <v>80000</v>
      </c>
      <c r="E38" s="38">
        <v>110000</v>
      </c>
      <c r="F38" s="38"/>
      <c r="G38" s="72"/>
      <c r="H38"/>
      <c r="I38"/>
      <c r="J38"/>
      <c r="K38"/>
      <c r="L38"/>
      <c r="M38"/>
      <c r="N38"/>
    </row>
    <row r="39" spans="1:7" ht="19.5" customHeight="1">
      <c r="A39" s="5"/>
      <c r="B39" s="5"/>
      <c r="C39" s="16" t="s">
        <v>12</v>
      </c>
      <c r="D39" s="23">
        <f>D40</f>
        <v>80000</v>
      </c>
      <c r="E39" s="23">
        <f>E40</f>
        <v>105000</v>
      </c>
      <c r="F39" s="23"/>
      <c r="G39" s="73"/>
    </row>
    <row r="40" spans="1:14" s="35" customFormat="1" ht="19.5" customHeight="1">
      <c r="A40" s="36"/>
      <c r="B40" s="33">
        <v>4300</v>
      </c>
      <c r="C40" s="29" t="s">
        <v>27</v>
      </c>
      <c r="D40" s="38">
        <v>80000</v>
      </c>
      <c r="E40" s="38">
        <v>105000</v>
      </c>
      <c r="F40" s="38"/>
      <c r="G40" s="72"/>
      <c r="H40"/>
      <c r="I40"/>
      <c r="J40"/>
      <c r="K40"/>
      <c r="L40"/>
      <c r="M40"/>
      <c r="N40"/>
    </row>
    <row r="41" spans="1:7" ht="32.25" customHeight="1">
      <c r="A41" s="5"/>
      <c r="B41" s="5"/>
      <c r="C41" s="16" t="s">
        <v>39</v>
      </c>
      <c r="D41" s="23">
        <f>D42</f>
        <v>80000</v>
      </c>
      <c r="E41" s="23">
        <f>E42</f>
        <v>60000</v>
      </c>
      <c r="F41" s="23"/>
      <c r="G41" s="73"/>
    </row>
    <row r="42" spans="1:14" s="35" customFormat="1" ht="19.5" customHeight="1">
      <c r="A42" s="36"/>
      <c r="B42" s="33">
        <v>4300</v>
      </c>
      <c r="C42" s="29" t="s">
        <v>27</v>
      </c>
      <c r="D42" s="38">
        <v>80000</v>
      </c>
      <c r="E42" s="38">
        <v>60000</v>
      </c>
      <c r="F42" s="38"/>
      <c r="G42" s="72"/>
      <c r="H42"/>
      <c r="I42"/>
      <c r="J42"/>
      <c r="K42"/>
      <c r="L42"/>
      <c r="M42"/>
      <c r="N42"/>
    </row>
    <row r="43" spans="1:14" ht="29.25" customHeight="1">
      <c r="A43" s="5"/>
      <c r="B43" s="15"/>
      <c r="C43" s="16" t="s">
        <v>40</v>
      </c>
      <c r="D43" s="23">
        <f>D44</f>
        <v>150000</v>
      </c>
      <c r="E43" s="23">
        <f>E44</f>
        <v>150000</v>
      </c>
      <c r="F43" s="23">
        <f>F44</f>
        <v>18603</v>
      </c>
      <c r="G43" s="73">
        <f t="shared" si="3"/>
        <v>0.12402</v>
      </c>
      <c r="H43" s="53"/>
      <c r="I43" s="53"/>
      <c r="J43" s="53"/>
      <c r="K43" s="53"/>
      <c r="L43" s="53"/>
      <c r="M43" s="53"/>
      <c r="N43" s="53"/>
    </row>
    <row r="44" spans="1:14" s="35" customFormat="1" ht="19.5" customHeight="1">
      <c r="A44" s="36"/>
      <c r="B44" s="33">
        <v>4300</v>
      </c>
      <c r="C44" s="29" t="s">
        <v>27</v>
      </c>
      <c r="D44" s="38">
        <v>150000</v>
      </c>
      <c r="E44" s="38">
        <v>150000</v>
      </c>
      <c r="F44" s="38">
        <v>18603</v>
      </c>
      <c r="G44" s="72">
        <f t="shared" si="3"/>
        <v>0.12402</v>
      </c>
      <c r="H44"/>
      <c r="I44"/>
      <c r="J44"/>
      <c r="K44"/>
      <c r="L44"/>
      <c r="M44"/>
      <c r="N44"/>
    </row>
    <row r="45" spans="1:7" ht="19.5" customHeight="1">
      <c r="A45" s="5"/>
      <c r="B45" s="15"/>
      <c r="C45" s="16" t="s">
        <v>15</v>
      </c>
      <c r="D45" s="23">
        <f>D46</f>
        <v>100000</v>
      </c>
      <c r="E45" s="23">
        <f>E46</f>
        <v>100000</v>
      </c>
      <c r="F45" s="23"/>
      <c r="G45" s="73"/>
    </row>
    <row r="46" spans="1:14" s="35" customFormat="1" ht="19.5" customHeight="1">
      <c r="A46" s="36"/>
      <c r="B46" s="33">
        <v>6110</v>
      </c>
      <c r="C46" s="29" t="s">
        <v>28</v>
      </c>
      <c r="D46" s="38">
        <v>100000</v>
      </c>
      <c r="E46" s="38">
        <v>100000</v>
      </c>
      <c r="F46" s="38"/>
      <c r="G46" s="72"/>
      <c r="H46"/>
      <c r="I46"/>
      <c r="J46"/>
      <c r="K46"/>
      <c r="L46"/>
      <c r="M46"/>
      <c r="N46"/>
    </row>
    <row r="47" spans="1:7" ht="19.5" customHeight="1">
      <c r="A47" s="5"/>
      <c r="B47" s="15"/>
      <c r="C47" s="24" t="s">
        <v>14</v>
      </c>
      <c r="D47" s="23">
        <f>D48</f>
        <v>30000</v>
      </c>
      <c r="E47" s="23">
        <f>E48</f>
        <v>30000</v>
      </c>
      <c r="F47" s="23">
        <f>F48</f>
        <v>4262</v>
      </c>
      <c r="G47" s="73">
        <f t="shared" si="3"/>
        <v>0.14206666666666667</v>
      </c>
    </row>
    <row r="48" spans="1:14" s="35" customFormat="1" ht="19.5" customHeight="1">
      <c r="A48" s="36"/>
      <c r="B48" s="33">
        <v>4300</v>
      </c>
      <c r="C48" s="29" t="s">
        <v>27</v>
      </c>
      <c r="D48" s="38">
        <v>30000</v>
      </c>
      <c r="E48" s="38">
        <v>30000</v>
      </c>
      <c r="F48" s="38">
        <v>4262</v>
      </c>
      <c r="G48" s="72">
        <f t="shared" si="3"/>
        <v>0.14206666666666667</v>
      </c>
      <c r="H48"/>
      <c r="I48"/>
      <c r="J48"/>
      <c r="K48"/>
      <c r="L48"/>
      <c r="M48"/>
      <c r="N48"/>
    </row>
    <row r="49" spans="1:7" ht="19.5" customHeight="1">
      <c r="A49" s="5"/>
      <c r="B49" s="15"/>
      <c r="C49" s="24" t="s">
        <v>18</v>
      </c>
      <c r="D49" s="23">
        <f>D50</f>
        <v>100000</v>
      </c>
      <c r="E49" s="23">
        <f>E50</f>
        <v>100000</v>
      </c>
      <c r="F49" s="23"/>
      <c r="G49" s="73"/>
    </row>
    <row r="50" spans="1:14" s="35" customFormat="1" ht="19.5" customHeight="1">
      <c r="A50" s="36"/>
      <c r="B50" s="33">
        <v>4300</v>
      </c>
      <c r="C50" s="29" t="s">
        <v>27</v>
      </c>
      <c r="D50" s="38">
        <v>100000</v>
      </c>
      <c r="E50" s="38">
        <v>100000</v>
      </c>
      <c r="F50" s="38"/>
      <c r="G50" s="72"/>
      <c r="H50"/>
      <c r="I50"/>
      <c r="J50"/>
      <c r="K50"/>
      <c r="L50"/>
      <c r="M50"/>
      <c r="N50"/>
    </row>
    <row r="51" spans="1:7" ht="27.75" customHeight="1">
      <c r="A51" s="5"/>
      <c r="B51" s="15"/>
      <c r="C51" s="24" t="s">
        <v>41</v>
      </c>
      <c r="D51" s="23">
        <f>D52</f>
        <v>40000</v>
      </c>
      <c r="E51" s="23">
        <f>E52</f>
        <v>80000</v>
      </c>
      <c r="F51" s="23">
        <f>F52</f>
        <v>23990</v>
      </c>
      <c r="G51" s="73">
        <f t="shared" si="3"/>
        <v>0.299875</v>
      </c>
    </row>
    <row r="52" spans="1:14" s="35" customFormat="1" ht="19.5" customHeight="1">
      <c r="A52" s="36"/>
      <c r="B52" s="33">
        <v>4300</v>
      </c>
      <c r="C52" s="29" t="s">
        <v>27</v>
      </c>
      <c r="D52" s="38">
        <v>40000</v>
      </c>
      <c r="E52" s="38">
        <v>80000</v>
      </c>
      <c r="F52" s="38">
        <v>23990</v>
      </c>
      <c r="G52" s="72">
        <f t="shared" si="3"/>
        <v>0.299875</v>
      </c>
      <c r="H52"/>
      <c r="I52"/>
      <c r="J52"/>
      <c r="K52"/>
      <c r="L52"/>
      <c r="M52"/>
      <c r="N52"/>
    </row>
    <row r="53" spans="1:7" ht="19.5" customHeight="1">
      <c r="A53" s="5"/>
      <c r="B53" s="15"/>
      <c r="C53" s="39" t="s">
        <v>29</v>
      </c>
      <c r="D53" s="19">
        <f>D54</f>
        <v>180000</v>
      </c>
      <c r="E53" s="19">
        <f>E54</f>
        <v>215000</v>
      </c>
      <c r="F53" s="19"/>
      <c r="G53" s="71"/>
    </row>
    <row r="54" spans="1:14" s="35" customFormat="1" ht="19.5" customHeight="1">
      <c r="A54" s="36"/>
      <c r="B54" s="33">
        <v>4210</v>
      </c>
      <c r="C54" s="41" t="s">
        <v>26</v>
      </c>
      <c r="D54" s="38">
        <v>180000</v>
      </c>
      <c r="E54" s="38">
        <v>215000</v>
      </c>
      <c r="F54" s="38"/>
      <c r="G54" s="72"/>
      <c r="H54"/>
      <c r="I54"/>
      <c r="J54"/>
      <c r="K54"/>
      <c r="L54"/>
      <c r="M54"/>
      <c r="N54"/>
    </row>
    <row r="55" spans="1:14" ht="19.5" customHeight="1">
      <c r="A55" s="47"/>
      <c r="B55" s="5"/>
      <c r="C55" s="24" t="s">
        <v>54</v>
      </c>
      <c r="D55" s="23">
        <f>D56</f>
        <v>160000</v>
      </c>
      <c r="E55" s="23">
        <f>SUM(E56:E57)</f>
        <v>160000</v>
      </c>
      <c r="F55" s="23">
        <f>SUM(F56:F57)</f>
        <v>64879</v>
      </c>
      <c r="G55" s="73">
        <f t="shared" si="3"/>
        <v>0.40549375</v>
      </c>
      <c r="H55" s="53"/>
      <c r="I55" s="53"/>
      <c r="J55" s="53"/>
      <c r="K55" s="53"/>
      <c r="L55" s="53"/>
      <c r="M55" s="53"/>
      <c r="N55" s="53"/>
    </row>
    <row r="56" spans="1:14" s="35" customFormat="1" ht="19.5" customHeight="1">
      <c r="A56" s="48"/>
      <c r="B56" s="33">
        <v>4270</v>
      </c>
      <c r="C56" s="29" t="s">
        <v>32</v>
      </c>
      <c r="D56" s="49">
        <v>160000</v>
      </c>
      <c r="E56" s="49"/>
      <c r="F56" s="49"/>
      <c r="G56" s="75"/>
      <c r="H56"/>
      <c r="I56"/>
      <c r="J56"/>
      <c r="K56"/>
      <c r="L56"/>
      <c r="M56"/>
      <c r="N56"/>
    </row>
    <row r="57" spans="1:14" s="35" customFormat="1" ht="19.5" customHeight="1">
      <c r="A57" s="48"/>
      <c r="B57" s="33">
        <v>6110</v>
      </c>
      <c r="C57" s="29" t="s">
        <v>28</v>
      </c>
      <c r="D57" s="44"/>
      <c r="E57" s="44">
        <v>160000</v>
      </c>
      <c r="F57" s="44">
        <v>64879</v>
      </c>
      <c r="G57" s="76">
        <f t="shared" si="3"/>
        <v>0.40549375</v>
      </c>
      <c r="H57"/>
      <c r="I57"/>
      <c r="J57"/>
      <c r="K57"/>
      <c r="L57"/>
      <c r="M57"/>
      <c r="N57"/>
    </row>
    <row r="58" spans="1:14" ht="19.5" customHeight="1">
      <c r="A58" s="5"/>
      <c r="B58" s="15"/>
      <c r="C58" s="16" t="s">
        <v>31</v>
      </c>
      <c r="D58" s="23">
        <f>D59</f>
        <v>100000</v>
      </c>
      <c r="E58" s="23">
        <f>E59</f>
        <v>100000</v>
      </c>
      <c r="F58" s="23"/>
      <c r="G58" s="71"/>
      <c r="H58" s="53"/>
      <c r="I58" s="53"/>
      <c r="J58" s="53"/>
      <c r="K58" s="53"/>
      <c r="L58" s="53"/>
      <c r="M58" s="53"/>
      <c r="N58" s="53"/>
    </row>
    <row r="59" spans="1:14" s="35" customFormat="1" ht="19.5" customHeight="1">
      <c r="A59" s="33"/>
      <c r="B59" s="33">
        <v>4300</v>
      </c>
      <c r="C59" s="41" t="s">
        <v>30</v>
      </c>
      <c r="D59" s="40">
        <v>100000</v>
      </c>
      <c r="E59" s="40">
        <v>100000</v>
      </c>
      <c r="F59" s="40"/>
      <c r="G59" s="75"/>
      <c r="H59"/>
      <c r="I59"/>
      <c r="J59"/>
      <c r="K59"/>
      <c r="L59"/>
      <c r="M59"/>
      <c r="N59"/>
    </row>
    <row r="60" spans="1:14" ht="27.75" customHeight="1">
      <c r="A60" s="47"/>
      <c r="B60" s="5"/>
      <c r="C60" s="24" t="s">
        <v>35</v>
      </c>
      <c r="D60" s="23">
        <f>D62</f>
        <v>50000</v>
      </c>
      <c r="E60" s="23">
        <f>SUM(E61:E62)</f>
        <v>62300</v>
      </c>
      <c r="F60" s="23">
        <f>SUM(F61:F62)</f>
        <v>12395</v>
      </c>
      <c r="G60" s="73">
        <f t="shared" si="3"/>
        <v>0.19895666131621187</v>
      </c>
      <c r="H60" s="53"/>
      <c r="I60" s="53"/>
      <c r="J60" s="53"/>
      <c r="K60" s="53"/>
      <c r="L60" s="53"/>
      <c r="M60" s="53"/>
      <c r="N60" s="53"/>
    </row>
    <row r="61" spans="1:14" s="35" customFormat="1" ht="19.5" customHeight="1">
      <c r="A61" s="48"/>
      <c r="B61" s="33">
        <v>4210</v>
      </c>
      <c r="C61" s="29" t="s">
        <v>26</v>
      </c>
      <c r="D61" s="49"/>
      <c r="E61" s="49">
        <v>795</v>
      </c>
      <c r="F61" s="49">
        <v>195</v>
      </c>
      <c r="G61" s="75">
        <f t="shared" si="3"/>
        <v>0.24528301886792453</v>
      </c>
      <c r="H61"/>
      <c r="I61"/>
      <c r="J61"/>
      <c r="K61"/>
      <c r="L61"/>
      <c r="M61"/>
      <c r="N61"/>
    </row>
    <row r="62" spans="1:14" s="35" customFormat="1" ht="19.5" customHeight="1">
      <c r="A62" s="48"/>
      <c r="B62" s="33">
        <v>4300</v>
      </c>
      <c r="C62" s="29" t="s">
        <v>30</v>
      </c>
      <c r="D62" s="44">
        <v>50000</v>
      </c>
      <c r="E62" s="44">
        <v>61505</v>
      </c>
      <c r="F62" s="44">
        <v>12200</v>
      </c>
      <c r="G62" s="72">
        <f t="shared" si="3"/>
        <v>0.19835785708478987</v>
      </c>
      <c r="H62"/>
      <c r="I62"/>
      <c r="J62"/>
      <c r="K62"/>
      <c r="L62"/>
      <c r="M62"/>
      <c r="N62"/>
    </row>
    <row r="63" spans="1:7" ht="19.5" customHeight="1">
      <c r="A63" s="5"/>
      <c r="B63" s="15"/>
      <c r="C63" s="16" t="s">
        <v>38</v>
      </c>
      <c r="D63" s="23">
        <f>D64</f>
        <v>410000</v>
      </c>
      <c r="E63" s="23">
        <f>E64</f>
        <v>410000</v>
      </c>
      <c r="F63" s="23"/>
      <c r="G63" s="73"/>
    </row>
    <row r="64" spans="1:14" s="35" customFormat="1" ht="19.5" customHeight="1">
      <c r="A64" s="48"/>
      <c r="B64" s="33">
        <v>6110</v>
      </c>
      <c r="C64" s="29" t="s">
        <v>28</v>
      </c>
      <c r="D64" s="38">
        <v>410000</v>
      </c>
      <c r="E64" s="38">
        <v>410000</v>
      </c>
      <c r="F64" s="38"/>
      <c r="G64" s="72"/>
      <c r="H64"/>
      <c r="I64"/>
      <c r="J64"/>
      <c r="K64"/>
      <c r="L64"/>
      <c r="M64"/>
      <c r="N64"/>
    </row>
    <row r="65" spans="1:7" ht="30.75" customHeight="1">
      <c r="A65" s="5"/>
      <c r="B65" s="5"/>
      <c r="C65" s="16" t="s">
        <v>43</v>
      </c>
      <c r="D65" s="23">
        <f>D66</f>
        <v>30000</v>
      </c>
      <c r="E65" s="23">
        <f>E66</f>
        <v>30000</v>
      </c>
      <c r="F65" s="23">
        <f>F66</f>
        <v>20000</v>
      </c>
      <c r="G65" s="73">
        <f t="shared" si="3"/>
        <v>0.6666666666666666</v>
      </c>
    </row>
    <row r="66" spans="1:14" s="35" customFormat="1" ht="19.5" customHeight="1">
      <c r="A66" s="48"/>
      <c r="B66" s="33">
        <v>4210</v>
      </c>
      <c r="C66" s="29" t="s">
        <v>26</v>
      </c>
      <c r="D66" s="38">
        <v>30000</v>
      </c>
      <c r="E66" s="38">
        <v>30000</v>
      </c>
      <c r="F66" s="38">
        <v>20000</v>
      </c>
      <c r="G66" s="72">
        <f t="shared" si="3"/>
        <v>0.6666666666666666</v>
      </c>
      <c r="H66" s="52"/>
      <c r="I66" s="52"/>
      <c r="J66" s="52"/>
      <c r="K66" s="52"/>
      <c r="L66" s="52"/>
      <c r="M66" s="52"/>
      <c r="N66" s="52"/>
    </row>
    <row r="67" spans="1:7" ht="19.5" customHeight="1">
      <c r="A67" s="5"/>
      <c r="B67" s="15"/>
      <c r="C67" s="24" t="s">
        <v>34</v>
      </c>
      <c r="D67" s="23">
        <f>D68</f>
        <v>300000</v>
      </c>
      <c r="E67" s="23">
        <f>E68</f>
        <v>300000</v>
      </c>
      <c r="F67" s="23">
        <f>F68</f>
        <v>300000</v>
      </c>
      <c r="G67" s="73">
        <f t="shared" si="3"/>
        <v>1</v>
      </c>
    </row>
    <row r="68" spans="1:7" ht="19.5" customHeight="1">
      <c r="A68" s="47"/>
      <c r="B68" s="33">
        <v>6110</v>
      </c>
      <c r="C68" s="29" t="s">
        <v>28</v>
      </c>
      <c r="D68" s="50">
        <v>300000</v>
      </c>
      <c r="E68" s="50">
        <v>300000</v>
      </c>
      <c r="F68" s="50">
        <v>300000</v>
      </c>
      <c r="G68" s="77">
        <f t="shared" si="3"/>
        <v>1</v>
      </c>
    </row>
    <row r="69" spans="1:14" s="57" customFormat="1" ht="19.5" customHeight="1">
      <c r="A69" s="5"/>
      <c r="B69" s="5"/>
      <c r="C69" s="16" t="s">
        <v>42</v>
      </c>
      <c r="D69" s="23">
        <f>D70</f>
        <v>500000</v>
      </c>
      <c r="E69" s="23">
        <f>E70</f>
        <v>500000</v>
      </c>
      <c r="F69" s="23">
        <f>F70</f>
        <v>238159</v>
      </c>
      <c r="G69" s="73">
        <f t="shared" si="3"/>
        <v>0.476318</v>
      </c>
      <c r="H69" s="56"/>
      <c r="I69" s="56"/>
      <c r="J69" s="56"/>
      <c r="K69" s="56"/>
      <c r="L69" s="56"/>
      <c r="M69" s="56"/>
      <c r="N69" s="56"/>
    </row>
    <row r="70" spans="1:14" s="55" customFormat="1" ht="19.5" customHeight="1">
      <c r="A70" s="36"/>
      <c r="B70" s="33">
        <v>6110</v>
      </c>
      <c r="C70" s="29" t="s">
        <v>28</v>
      </c>
      <c r="D70" s="38">
        <v>500000</v>
      </c>
      <c r="E70" s="38">
        <v>500000</v>
      </c>
      <c r="F70" s="38">
        <v>238159</v>
      </c>
      <c r="G70" s="72">
        <f t="shared" si="3"/>
        <v>0.476318</v>
      </c>
      <c r="H70" s="58"/>
      <c r="I70" s="58"/>
      <c r="J70" s="58"/>
      <c r="K70" s="58"/>
      <c r="L70" s="58"/>
      <c r="M70" s="58"/>
      <c r="N70" s="58"/>
    </row>
    <row r="71" spans="1:7" ht="19.5" customHeight="1">
      <c r="A71" s="5"/>
      <c r="B71" s="15"/>
      <c r="C71" s="39" t="s">
        <v>33</v>
      </c>
      <c r="D71" s="19">
        <f>D72</f>
        <v>450000</v>
      </c>
      <c r="E71" s="19">
        <f>E72</f>
        <v>450000</v>
      </c>
      <c r="F71" s="19">
        <f>F72</f>
        <v>350000</v>
      </c>
      <c r="G71" s="71">
        <f t="shared" si="3"/>
        <v>0.7777777777777778</v>
      </c>
    </row>
    <row r="72" spans="1:14" s="35" customFormat="1" ht="19.5" customHeight="1">
      <c r="A72" s="48"/>
      <c r="B72" s="33">
        <v>6110</v>
      </c>
      <c r="C72" s="29" t="s">
        <v>28</v>
      </c>
      <c r="D72" s="38">
        <v>450000</v>
      </c>
      <c r="E72" s="38">
        <v>450000</v>
      </c>
      <c r="F72" s="38">
        <v>350000</v>
      </c>
      <c r="G72" s="72">
        <f t="shared" si="3"/>
        <v>0.7777777777777778</v>
      </c>
      <c r="H72" s="52"/>
      <c r="I72" s="52"/>
      <c r="J72" s="52"/>
      <c r="K72" s="52"/>
      <c r="L72" s="52"/>
      <c r="M72" s="52"/>
      <c r="N72" s="52"/>
    </row>
    <row r="73" spans="1:7" ht="19.5" customHeight="1">
      <c r="A73" s="5"/>
      <c r="B73" s="15"/>
      <c r="C73" s="39" t="s">
        <v>44</v>
      </c>
      <c r="D73" s="19">
        <v>50000</v>
      </c>
      <c r="E73" s="19">
        <v>50000</v>
      </c>
      <c r="F73" s="19"/>
      <c r="G73" s="71"/>
    </row>
    <row r="74" spans="1:14" s="35" customFormat="1" ht="19.5" customHeight="1">
      <c r="A74" s="48"/>
      <c r="B74" s="33">
        <v>6110</v>
      </c>
      <c r="C74" s="29" t="s">
        <v>28</v>
      </c>
      <c r="D74" s="38">
        <v>50000</v>
      </c>
      <c r="E74" s="38">
        <v>50000</v>
      </c>
      <c r="F74" s="38"/>
      <c r="G74" s="72"/>
      <c r="H74" s="52"/>
      <c r="I74" s="52"/>
      <c r="J74" s="52"/>
      <c r="K74" s="52"/>
      <c r="L74" s="52"/>
      <c r="M74" s="52"/>
      <c r="N74" s="52"/>
    </row>
    <row r="75" spans="1:7" ht="19.5" customHeight="1">
      <c r="A75" s="5"/>
      <c r="B75" s="15"/>
      <c r="C75" s="39" t="s">
        <v>55</v>
      </c>
      <c r="D75" s="19"/>
      <c r="E75" s="19">
        <f>E76</f>
        <v>7700</v>
      </c>
      <c r="F75" s="19">
        <f>F76</f>
        <v>7317</v>
      </c>
      <c r="G75" s="71">
        <f t="shared" si="3"/>
        <v>0.9502597402597402</v>
      </c>
    </row>
    <row r="76" spans="1:14" s="35" customFormat="1" ht="19.5" customHeight="1">
      <c r="A76" s="48"/>
      <c r="B76" s="33">
        <v>4300</v>
      </c>
      <c r="C76" s="29" t="s">
        <v>27</v>
      </c>
      <c r="D76" s="38"/>
      <c r="E76" s="38">
        <v>7700</v>
      </c>
      <c r="F76" s="38">
        <v>7317</v>
      </c>
      <c r="G76" s="72">
        <f t="shared" si="3"/>
        <v>0.9502597402597402</v>
      </c>
      <c r="H76" s="52"/>
      <c r="I76" s="52"/>
      <c r="J76" s="52"/>
      <c r="K76" s="52"/>
      <c r="L76" s="52"/>
      <c r="M76" s="52"/>
      <c r="N76" s="52"/>
    </row>
    <row r="77" spans="1:7" ht="19.5" customHeight="1">
      <c r="A77" s="5"/>
      <c r="B77" s="15"/>
      <c r="C77" s="24" t="s">
        <v>13</v>
      </c>
      <c r="D77" s="23"/>
      <c r="E77" s="23">
        <f>E78</f>
        <v>20000</v>
      </c>
      <c r="F77" s="23"/>
      <c r="G77" s="73"/>
    </row>
    <row r="78" spans="1:14" s="35" customFormat="1" ht="19.5" customHeight="1">
      <c r="A78" s="36"/>
      <c r="B78" s="33">
        <v>4300</v>
      </c>
      <c r="C78" s="29" t="s">
        <v>27</v>
      </c>
      <c r="D78" s="38"/>
      <c r="E78" s="38">
        <v>20000</v>
      </c>
      <c r="F78" s="38"/>
      <c r="G78" s="72"/>
      <c r="H78"/>
      <c r="I78"/>
      <c r="J78"/>
      <c r="K78"/>
      <c r="L78"/>
      <c r="M78"/>
      <c r="N78"/>
    </row>
    <row r="79" spans="1:14" ht="19.5" customHeight="1">
      <c r="A79" s="5"/>
      <c r="B79" s="5"/>
      <c r="C79" s="87" t="s">
        <v>59</v>
      </c>
      <c r="D79" s="50"/>
      <c r="E79" s="50"/>
      <c r="F79" s="50">
        <v>108357</v>
      </c>
      <c r="G79" s="77"/>
      <c r="H79" s="53"/>
      <c r="I79" s="53"/>
      <c r="J79" s="53"/>
      <c r="K79" s="53"/>
      <c r="L79" s="53"/>
      <c r="M79" s="53"/>
      <c r="N79" s="53"/>
    </row>
    <row r="80" spans="1:14" s="28" customFormat="1" ht="20.25" customHeight="1">
      <c r="A80" s="27"/>
      <c r="B80" s="59"/>
      <c r="C80" s="30" t="s">
        <v>60</v>
      </c>
      <c r="D80" s="45">
        <f>D8+D9-D31</f>
        <v>694710</v>
      </c>
      <c r="E80" s="45">
        <f>E8+E9-E31</f>
        <v>497569</v>
      </c>
      <c r="F80" s="45">
        <f>F8+F9-F31</f>
        <v>1250033</v>
      </c>
      <c r="G80" s="75"/>
      <c r="H80"/>
      <c r="I80"/>
      <c r="J80"/>
      <c r="K80"/>
      <c r="L80"/>
      <c r="M80"/>
      <c r="N80"/>
    </row>
    <row r="81" spans="1:14" s="1" customFormat="1" ht="19.5" customHeight="1">
      <c r="A81" s="11"/>
      <c r="B81" s="17"/>
      <c r="C81" s="42" t="s">
        <v>9</v>
      </c>
      <c r="D81" s="13">
        <f>D31+D80</f>
        <v>3754710</v>
      </c>
      <c r="E81" s="63">
        <f>E31+E80</f>
        <v>3712577</v>
      </c>
      <c r="F81" s="63">
        <f>F31+F80</f>
        <v>2517750</v>
      </c>
      <c r="G81" s="78"/>
      <c r="H81"/>
      <c r="I81"/>
      <c r="J81"/>
      <c r="K81"/>
      <c r="L81"/>
      <c r="M81"/>
      <c r="N81"/>
    </row>
    <row r="82" spans="4:7" ht="33.75" customHeight="1">
      <c r="D82" s="18"/>
      <c r="E82" s="18"/>
      <c r="F82" s="18"/>
      <c r="G82" s="79"/>
    </row>
    <row r="83" spans="3:7" ht="14.25">
      <c r="C83" s="100" t="s">
        <v>64</v>
      </c>
      <c r="F83" s="65" t="s">
        <v>66</v>
      </c>
      <c r="G83" s="79"/>
    </row>
    <row r="84" spans="3:7" ht="14.25">
      <c r="C84" s="101"/>
      <c r="F84" s="65" t="s">
        <v>67</v>
      </c>
      <c r="G84" s="79"/>
    </row>
    <row r="85" spans="3:7" ht="12.75">
      <c r="C85" s="100" t="s">
        <v>65</v>
      </c>
      <c r="F85" s="80"/>
      <c r="G85" s="80"/>
    </row>
    <row r="86" spans="6:7" ht="12.75">
      <c r="F86" s="80" t="s">
        <v>68</v>
      </c>
      <c r="G86" s="80"/>
    </row>
    <row r="87" ht="12.75">
      <c r="G87" s="80"/>
    </row>
    <row r="88" ht="12.75">
      <c r="G88" s="80"/>
    </row>
    <row r="89" ht="12.75">
      <c r="G89" s="80"/>
    </row>
    <row r="90" ht="12.75">
      <c r="G90" s="80"/>
    </row>
    <row r="91" ht="12.75">
      <c r="G91" s="80"/>
    </row>
    <row r="92" ht="12.75">
      <c r="G92" s="80"/>
    </row>
    <row r="93" ht="12.75">
      <c r="G93" s="80"/>
    </row>
    <row r="94" ht="12.75">
      <c r="G94" s="80"/>
    </row>
    <row r="95" ht="12.75">
      <c r="G95" s="80"/>
    </row>
    <row r="96" ht="12.75">
      <c r="G96" s="80"/>
    </row>
    <row r="97" ht="12.75">
      <c r="G97" s="80"/>
    </row>
    <row r="98" ht="12.75">
      <c r="G98" s="80"/>
    </row>
    <row r="99" ht="12.75">
      <c r="G99" s="80"/>
    </row>
    <row r="100" ht="12.75">
      <c r="G100" s="80"/>
    </row>
    <row r="101" ht="12.75">
      <c r="G101" s="80"/>
    </row>
    <row r="102" ht="12.75">
      <c r="G102" s="80"/>
    </row>
    <row r="103" ht="12.75">
      <c r="G103" s="80"/>
    </row>
    <row r="104" ht="12.75">
      <c r="G104" s="80"/>
    </row>
    <row r="105" ht="12.75">
      <c r="G105" s="80"/>
    </row>
    <row r="106" ht="12.75">
      <c r="G106" s="80"/>
    </row>
    <row r="107" ht="12.75">
      <c r="G107" s="80"/>
    </row>
    <row r="108" ht="12.75">
      <c r="G108" s="80"/>
    </row>
    <row r="109" ht="12.75">
      <c r="G109" s="80"/>
    </row>
    <row r="110" ht="12.75">
      <c r="G110" s="80"/>
    </row>
    <row r="111" ht="12.75">
      <c r="G111" s="80"/>
    </row>
    <row r="112" ht="12.75">
      <c r="G112" s="80"/>
    </row>
    <row r="113" ht="12.75">
      <c r="G113" s="80"/>
    </row>
    <row r="114" ht="12.75">
      <c r="G114" s="80"/>
    </row>
    <row r="115" ht="12.75">
      <c r="G115" s="80"/>
    </row>
    <row r="116" ht="12.75">
      <c r="G116" s="80"/>
    </row>
    <row r="117" ht="12.75">
      <c r="G117" s="80"/>
    </row>
    <row r="118" ht="12.75">
      <c r="G118" s="80"/>
    </row>
    <row r="119" ht="12.75">
      <c r="G119" s="80"/>
    </row>
    <row r="120" ht="12.75">
      <c r="G120" s="80"/>
    </row>
    <row r="121" ht="12.75">
      <c r="G121" s="80"/>
    </row>
    <row r="122" ht="12.75">
      <c r="G122" s="80"/>
    </row>
    <row r="123" ht="12.75">
      <c r="G123" s="80"/>
    </row>
    <row r="124" ht="12.75">
      <c r="G124" s="80"/>
    </row>
    <row r="125" ht="12.75">
      <c r="G125" s="80"/>
    </row>
    <row r="126" ht="12.75">
      <c r="G126" s="80"/>
    </row>
    <row r="127" ht="12.75">
      <c r="G127" s="80"/>
    </row>
    <row r="128" ht="12.75">
      <c r="G128" s="80"/>
    </row>
    <row r="129" ht="12.75">
      <c r="G129" s="80"/>
    </row>
    <row r="130" ht="12.75">
      <c r="G130" s="80"/>
    </row>
    <row r="131" ht="12.75">
      <c r="G131" s="80"/>
    </row>
    <row r="132" ht="12.75">
      <c r="G132" s="80"/>
    </row>
    <row r="133" ht="12.75">
      <c r="G133" s="80"/>
    </row>
    <row r="134" ht="12.75">
      <c r="G134" s="80"/>
    </row>
    <row r="135" ht="12.75">
      <c r="G135" s="80"/>
    </row>
    <row r="136" ht="12.75">
      <c r="G136" s="80"/>
    </row>
    <row r="137" ht="12.75">
      <c r="G137" s="80"/>
    </row>
    <row r="138" ht="12.75">
      <c r="G138" s="80"/>
    </row>
    <row r="139" ht="12.75">
      <c r="G139" s="80"/>
    </row>
    <row r="140" ht="12.75">
      <c r="G140" s="80"/>
    </row>
    <row r="141" ht="12.75">
      <c r="G141" s="80"/>
    </row>
    <row r="142" ht="12.75">
      <c r="G142" s="80"/>
    </row>
    <row r="143" ht="12.75">
      <c r="G143" s="80"/>
    </row>
    <row r="144" ht="12.75">
      <c r="G144" s="80"/>
    </row>
    <row r="145" ht="12.75">
      <c r="G145" s="80"/>
    </row>
    <row r="146" ht="12.75">
      <c r="G146" s="80"/>
    </row>
    <row r="147" ht="12.75">
      <c r="G147" s="80"/>
    </row>
    <row r="148" ht="12.75">
      <c r="G148" s="80"/>
    </row>
    <row r="149" ht="12.75">
      <c r="G149" s="80"/>
    </row>
    <row r="150" ht="12.75">
      <c r="G150" s="80"/>
    </row>
    <row r="151" ht="12.75">
      <c r="G151" s="80"/>
    </row>
    <row r="152" ht="12.75">
      <c r="G152" s="80"/>
    </row>
    <row r="153" ht="12.75">
      <c r="G153" s="80"/>
    </row>
    <row r="154" ht="12.75">
      <c r="G154" s="80"/>
    </row>
    <row r="155" ht="12.75">
      <c r="G155" s="80"/>
    </row>
    <row r="156" ht="12.75">
      <c r="G156" s="80"/>
    </row>
    <row r="157" ht="12.75">
      <c r="G157" s="80"/>
    </row>
    <row r="158" ht="12.75">
      <c r="G158" s="80"/>
    </row>
    <row r="159" ht="12.75">
      <c r="G159" s="80"/>
    </row>
    <row r="160" ht="12.75">
      <c r="G160" s="80"/>
    </row>
    <row r="161" ht="12.75">
      <c r="G161" s="80"/>
    </row>
    <row r="162" ht="12.75">
      <c r="G162" s="80"/>
    </row>
    <row r="163" ht="12.75">
      <c r="G163" s="80"/>
    </row>
    <row r="164" ht="12.75">
      <c r="G164" s="80"/>
    </row>
    <row r="165" ht="12.75">
      <c r="G165" s="80"/>
    </row>
    <row r="166" ht="12.75">
      <c r="G166" s="80"/>
    </row>
    <row r="167" ht="12.75">
      <c r="G167" s="80"/>
    </row>
    <row r="168" ht="12.75">
      <c r="G168" s="80"/>
    </row>
    <row r="169" ht="12.75">
      <c r="G169" s="80"/>
    </row>
    <row r="170" ht="12.75">
      <c r="G170" s="80"/>
    </row>
    <row r="171" ht="12.75">
      <c r="G171" s="80"/>
    </row>
    <row r="172" ht="12.75">
      <c r="G172" s="80"/>
    </row>
    <row r="173" ht="12.75">
      <c r="G173" s="80"/>
    </row>
    <row r="174" ht="12.75">
      <c r="G174" s="80"/>
    </row>
    <row r="175" ht="12.75">
      <c r="G175" s="80"/>
    </row>
    <row r="176" ht="12.75">
      <c r="G176" s="80"/>
    </row>
    <row r="177" ht="12.75">
      <c r="G177" s="80"/>
    </row>
    <row r="178" ht="12.75">
      <c r="G178" s="80"/>
    </row>
    <row r="179" ht="12.75">
      <c r="G179" s="80"/>
    </row>
    <row r="180" ht="12.75">
      <c r="G180" s="80"/>
    </row>
    <row r="181" ht="12.75">
      <c r="G181" s="80"/>
    </row>
    <row r="182" ht="12.75">
      <c r="G182" s="80"/>
    </row>
    <row r="183" ht="12.75">
      <c r="G183" s="80"/>
    </row>
    <row r="184" ht="12.75">
      <c r="G184" s="80"/>
    </row>
    <row r="185" ht="12.75">
      <c r="G185" s="80"/>
    </row>
    <row r="186" ht="12.75">
      <c r="G186" s="80"/>
    </row>
    <row r="187" ht="12.75">
      <c r="G187" s="80"/>
    </row>
    <row r="188" ht="12.75">
      <c r="G188" s="80"/>
    </row>
    <row r="189" ht="12.75">
      <c r="G189" s="80"/>
    </row>
    <row r="190" ht="12.75">
      <c r="G190" s="80"/>
    </row>
    <row r="191" ht="12.75">
      <c r="G191" s="80"/>
    </row>
    <row r="192" ht="12.75">
      <c r="G192" s="80"/>
    </row>
    <row r="193" ht="12.75">
      <c r="G193" s="80"/>
    </row>
    <row r="194" ht="12.75">
      <c r="G194" s="80"/>
    </row>
    <row r="195" ht="12.75">
      <c r="G195" s="80"/>
    </row>
    <row r="196" ht="12.75">
      <c r="G196" s="80"/>
    </row>
    <row r="197" ht="12.75">
      <c r="G197" s="80"/>
    </row>
    <row r="198" ht="12.75">
      <c r="G198" s="80"/>
    </row>
    <row r="199" ht="12.75">
      <c r="G199" s="80"/>
    </row>
    <row r="200" ht="12.75">
      <c r="G200" s="80"/>
    </row>
    <row r="201" ht="12.75">
      <c r="G201" s="80"/>
    </row>
    <row r="202" ht="12.75">
      <c r="G202" s="80"/>
    </row>
    <row r="203" ht="12.75">
      <c r="G203" s="80"/>
    </row>
    <row r="204" ht="12.75">
      <c r="G204" s="80"/>
    </row>
    <row r="205" ht="12.75">
      <c r="G205" s="80"/>
    </row>
    <row r="206" ht="12.75">
      <c r="G206" s="80"/>
    </row>
    <row r="207" ht="12.75">
      <c r="G207" s="80"/>
    </row>
    <row r="208" ht="12.75">
      <c r="G208" s="80"/>
    </row>
    <row r="209" ht="12.75">
      <c r="G209" s="80"/>
    </row>
    <row r="210" ht="12.75">
      <c r="G210" s="80"/>
    </row>
    <row r="211" ht="12.75">
      <c r="G211" s="80"/>
    </row>
    <row r="212" ht="12.75">
      <c r="G212" s="80"/>
    </row>
    <row r="213" ht="12.75">
      <c r="G213" s="80"/>
    </row>
    <row r="214" ht="12.75">
      <c r="G214" s="80"/>
    </row>
    <row r="215" ht="12.75">
      <c r="G215" s="80"/>
    </row>
    <row r="216" ht="12.75">
      <c r="G216" s="80"/>
    </row>
    <row r="217" ht="12.75">
      <c r="G217" s="80"/>
    </row>
    <row r="218" ht="12.75">
      <c r="G218" s="80"/>
    </row>
    <row r="219" ht="12.75">
      <c r="G219" s="80"/>
    </row>
    <row r="220" ht="12.75">
      <c r="G220" s="80"/>
    </row>
    <row r="221" ht="12.75">
      <c r="G221" s="80"/>
    </row>
    <row r="222" ht="12.75">
      <c r="G222" s="80"/>
    </row>
    <row r="223" ht="12.75">
      <c r="G223" s="80"/>
    </row>
    <row r="224" ht="12.75">
      <c r="G224" s="80"/>
    </row>
    <row r="225" ht="12.75">
      <c r="G225" s="80"/>
    </row>
    <row r="226" ht="12.75">
      <c r="G226" s="80"/>
    </row>
    <row r="227" ht="12.75">
      <c r="G227" s="80"/>
    </row>
    <row r="228" ht="12.75">
      <c r="G228" s="80"/>
    </row>
    <row r="229" ht="12.75">
      <c r="G229" s="80"/>
    </row>
    <row r="230" ht="12.75">
      <c r="G230" s="80"/>
    </row>
    <row r="231" ht="12.75">
      <c r="G231" s="80"/>
    </row>
    <row r="232" ht="12.75">
      <c r="G232" s="80"/>
    </row>
    <row r="233" ht="12.75">
      <c r="G233" s="80"/>
    </row>
    <row r="234" ht="12.75">
      <c r="G234" s="80"/>
    </row>
    <row r="235" ht="12.75">
      <c r="G235" s="80"/>
    </row>
    <row r="236" ht="12.75">
      <c r="G236" s="80"/>
    </row>
    <row r="237" ht="12.75">
      <c r="G237" s="80"/>
    </row>
    <row r="238" ht="12.75">
      <c r="G238" s="80"/>
    </row>
    <row r="239" ht="12.75">
      <c r="G239" s="80"/>
    </row>
    <row r="240" ht="12.75">
      <c r="G240" s="80"/>
    </row>
    <row r="241" ht="12.75">
      <c r="G241" s="80"/>
    </row>
    <row r="242" ht="12.75">
      <c r="G242" s="80"/>
    </row>
    <row r="243" ht="12.75">
      <c r="G243" s="80"/>
    </row>
    <row r="244" ht="12.75">
      <c r="G244" s="80"/>
    </row>
    <row r="245" ht="12.75">
      <c r="G245" s="80"/>
    </row>
    <row r="246" ht="12.75">
      <c r="G246" s="80"/>
    </row>
    <row r="247" ht="12.75">
      <c r="G247" s="80"/>
    </row>
    <row r="248" ht="12.75">
      <c r="G248" s="80"/>
    </row>
    <row r="249" ht="12.75">
      <c r="G249" s="80"/>
    </row>
    <row r="250" ht="12.75">
      <c r="G250" s="80"/>
    </row>
    <row r="251" ht="12.75">
      <c r="G251" s="80"/>
    </row>
    <row r="252" ht="12.75">
      <c r="G252" s="80"/>
    </row>
    <row r="253" ht="12.75">
      <c r="G253" s="80"/>
    </row>
    <row r="254" ht="12.75">
      <c r="G254" s="80"/>
    </row>
    <row r="255" ht="12.75">
      <c r="G255" s="80"/>
    </row>
    <row r="256" ht="12.75">
      <c r="G256" s="80"/>
    </row>
    <row r="257" ht="12.75">
      <c r="G257" s="80"/>
    </row>
    <row r="258" ht="12.75">
      <c r="G258" s="80"/>
    </row>
    <row r="259" ht="12.75">
      <c r="G259" s="80"/>
    </row>
    <row r="260" ht="12.75">
      <c r="G260" s="80"/>
    </row>
    <row r="261" ht="12.75">
      <c r="G261" s="80"/>
    </row>
    <row r="262" ht="12.75">
      <c r="G262" s="80"/>
    </row>
    <row r="263" ht="12.75">
      <c r="G263" s="80"/>
    </row>
    <row r="264" ht="12.75">
      <c r="G264" s="80"/>
    </row>
    <row r="265" ht="12.75">
      <c r="G265" s="80"/>
    </row>
    <row r="266" ht="12.75">
      <c r="G266" s="80"/>
    </row>
    <row r="267" ht="12.75">
      <c r="G267" s="80"/>
    </row>
    <row r="268" ht="12.75">
      <c r="G268" s="80"/>
    </row>
  </sheetData>
  <printOptions horizontalCentered="1"/>
  <pageMargins left="0.5905511811023623" right="0.5905511811023623" top="0.5905511811023623" bottom="0.3937007874015748" header="0.5905511811023623" footer="0.1968503937007874"/>
  <pageSetup firstPageNumber="244" useFirstPageNumber="1" horizontalDpi="600" verticalDpi="600" orientation="landscape" paperSize="9" scale="83" r:id="rId1"/>
  <headerFooter alignWithMargins="0">
    <oddFooter>&amp;C&amp;P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2004-08-12T17:07:00Z</cp:lastPrinted>
  <dcterms:created xsi:type="dcterms:W3CDTF">1998-12-12T11:41:09Z</dcterms:created>
  <cp:category/>
  <cp:version/>
  <cp:contentType/>
  <cp:contentStatus/>
</cp:coreProperties>
</file>