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030" activeTab="0"/>
  </bookViews>
  <sheets>
    <sheet name="zał" sheetId="1" r:id="rId1"/>
  </sheets>
  <definedNames>
    <definedName name="_xlnm.Print_Titles" localSheetId="0">'zał'!$8:$8</definedName>
  </definedNames>
  <calcPr fullCalcOnLoad="1"/>
</workbook>
</file>

<file path=xl/sharedStrings.xml><?xml version="1.0" encoding="utf-8"?>
<sst xmlns="http://schemas.openxmlformats.org/spreadsheetml/2006/main" count="88" uniqueCount="81">
  <si>
    <t>Dział</t>
  </si>
  <si>
    <t>Rozdz.</t>
  </si>
  <si>
    <t>Pozostała działalność</t>
  </si>
  <si>
    <t>Nazwa działu, rozdziału, zadania</t>
  </si>
  <si>
    <t>Przeznaczenie dotacji (cel publiczny)</t>
  </si>
  <si>
    <t>Kultura i ochrona dziedzictwa narodowego</t>
  </si>
  <si>
    <t>Pozostałe zadania w zakresie kultury</t>
  </si>
  <si>
    <t>organizacja różnorodnych form upowszechniania kultury</t>
  </si>
  <si>
    <t>inicjatywy kulturalne domów i klubów kultury</t>
  </si>
  <si>
    <t>Ochrona zdrowia</t>
  </si>
  <si>
    <t>Przeciwdziałanie alkoholizmowi</t>
  </si>
  <si>
    <t>Zwalczanie narkomanii</t>
  </si>
  <si>
    <t>Kultura fizyczna i sport</t>
  </si>
  <si>
    <t>Obiekty sportowe</t>
  </si>
  <si>
    <t>utrzymanie komunalnych obiektów sportowych</t>
  </si>
  <si>
    <t>Zadania w zakresie kultury fizycznej i sportu</t>
  </si>
  <si>
    <t>upowszechnianie kultury fizycznej</t>
  </si>
  <si>
    <t>Turystyka</t>
  </si>
  <si>
    <t>Zadania w zakresie upowszechniania turystyki</t>
  </si>
  <si>
    <t>Edukacyjna opieka wychowawcza</t>
  </si>
  <si>
    <t>Zadania własne</t>
  </si>
  <si>
    <t>upowszechnianie turystyki wśród dzieci i młodzieży</t>
  </si>
  <si>
    <t>pomoc osobom uzależnionym od narkotyków</t>
  </si>
  <si>
    <t>upowszechnianie kultury wśród mieszkańców miasta</t>
  </si>
  <si>
    <t>zapewnienie bazy sportowej dla mieszkańców miasta</t>
  </si>
  <si>
    <t>propagowanie kultury fizycznej wśród młodzieży</t>
  </si>
  <si>
    <t>upowszechnianie turystyki i krajoznawstwa</t>
  </si>
  <si>
    <t>koordynacja działań w zakresie zapobiegania narkomanii</t>
  </si>
  <si>
    <t>zapobieganie i łagodzenie skutków powodujących niepełnosprawność</t>
  </si>
  <si>
    <t xml:space="preserve">organizacja szkoleń i kursów przygotowujących do profesjonalnej pracy z osobami niepełnosprawnymi </t>
  </si>
  <si>
    <t>integracja osób niepełnosprawnych ze społecznością Lublina</t>
  </si>
  <si>
    <t>realizacja programów promujących osiągnięcia osób niepełnosprawnych w różnych sferach życia społecznego</t>
  </si>
  <si>
    <t>promocja osiągnięć osób niepełnosprawnych</t>
  </si>
  <si>
    <t>profilaktyka uzależnień od środków odurzających</t>
  </si>
  <si>
    <t>zwiększenie dostępności pomocy terapeutycznej
i rehabilitacyjnej dla osób uzależnionych od alkoholu</t>
  </si>
  <si>
    <t>prowadzenie profilaktycznej działalności informacyjnej
i edukacyjnej, w szczególności dla dzieci i młodzieży</t>
  </si>
  <si>
    <t>organizacja imprez sportowo-rekreacyjnych dla dzieci
i młodzieży w okresie ferii zimowych i wakacji letnich</t>
  </si>
  <si>
    <t>organizacja akcji "zima i lato w mieście"</t>
  </si>
  <si>
    <t>edukacja dzieci i młodzieży niepełnosprawnej</t>
  </si>
  <si>
    <t>aktywizacja społeczno - zawodowa osób niepełnosprawnych</t>
  </si>
  <si>
    <t xml:space="preserve">działania w zakresie profilaktyki </t>
  </si>
  <si>
    <t>udzielanie rodzinom, w których występują problemy
alkoholowe pomocy psychospołecznej i prawnej,
a w szczególności ochrony przed przemocą w rodzinie</t>
  </si>
  <si>
    <t>wspomaganie działalności instytucji, stowarzyszeń 
i osób fizycznych, służącej rozwiązywaniu problemów
alkoholowych</t>
  </si>
  <si>
    <t>rehabilitacja osób niepełnosprawnych zwiększająca 
ich samodzielność fizyczną i psychiczną</t>
  </si>
  <si>
    <t>Dotacja 
z budżetu 
na 2003 rok 
wg uchwały budżetowej</t>
  </si>
  <si>
    <t>wspieranie aktywności społeczno - zawodowej osób niepełnosprawnych, w szczególności: prowadzenie specjalistycznych kursów i szkoleń przygotowujących osoby niepełnosprawne do podjęcia pracy, prowadzenie kawiarenki internetowej dla osób niepełnosprawnych</t>
  </si>
  <si>
    <t>Opieka społeczna</t>
  </si>
  <si>
    <t>przeciwdziałanie bezrobociu i aktywizacja lokalnego rynku pracy</t>
  </si>
  <si>
    <t>wydawnictwa kulturalne</t>
  </si>
  <si>
    <t>w złotych</t>
  </si>
  <si>
    <t xml:space="preserve">Wykaz zadań własnych miasta realizowanych przez podmioty niezaliczone do sektora  </t>
  </si>
  <si>
    <t>prowadzenie Banku Żywności</t>
  </si>
  <si>
    <t xml:space="preserve">%
 6:5 </t>
  </si>
  <si>
    <t xml:space="preserve">Dotacja 
z budżetu 
na 2003 rok 
po zmianach </t>
  </si>
  <si>
    <t>prowadzenie zajęć, programów oraz obozów 
terapeutycznych i rehabilitacyjnych dla osób
uzależnionych od alkoholu</t>
  </si>
  <si>
    <t>pomoc dla członków rodzin z problemem
alkoholowym oraz problemem przemocy domowej</t>
  </si>
  <si>
    <t>realizacja działań o charakterze edukacyinym 
i informacyjnym, w szczególności dla dzieci 
i młodzieży</t>
  </si>
  <si>
    <t>dofinansowanie bieżącej działalności placówek
realizujących zadania Programu</t>
  </si>
  <si>
    <t xml:space="preserve">wyrównywanie szans osób niepełnosprawnych 
w życiu społecznym, pracy zawodowej, kulturze 
i rekreacji poprzez tworzenie warunków do rozwoju
rehabilitacji fizycznej, psychicznej, zawodowej 
i społecznej </t>
  </si>
  <si>
    <t>wspieranie aktywności osób niepełnosprawnych 
i działań samopomocowych w celu pełnej integracji 
osób niepełnosprawnych w społeczności lokalnej</t>
  </si>
  <si>
    <t>wspieranie przedsiębiorczości i tworzenie nowych 
miejsc pracy, z uwzględnieniem osób bezrobotnych
poprzez udzielanie pomocy finansowej osobom 
prowadzącym oraz rozpoczynającym działalność
gospodarczą</t>
  </si>
  <si>
    <t>pozyskiwanie, przechowywanie i przekazywanie
żywności potrzebującym mieszkańcom miasta</t>
  </si>
  <si>
    <t>Wykonanie 
na 31 grudnia  
2003 roku</t>
  </si>
  <si>
    <t>organizacja czasu wolnego dla dzieci i młodzieży
w okresie ferii zimowych i wakacji letnich</t>
  </si>
  <si>
    <t>edukacja w zakresie zagrożeń wynikających 
z uzależnień od narkotyków</t>
  </si>
  <si>
    <t xml:space="preserve">działania z zakresu leczenia i rehabilitacji osób uzależnionych od narkotyków </t>
  </si>
  <si>
    <t>Kolonie i obozy oraz inne formy wypoczynku dzieci
i młodzieży szkolnej, a także szkolenia młodzieży</t>
  </si>
  <si>
    <t xml:space="preserve">                                     Rady Miasta Lublin</t>
  </si>
  <si>
    <t xml:space="preserve">                                     Załącznik Nr 8</t>
  </si>
  <si>
    <t xml:space="preserve">finansów publicznych i niedziałające w celu osiągnięcia zysku </t>
  </si>
  <si>
    <t>zadania realizowane w ramach Gminnego Programu Przeciwdziałania Narkomanii, z tego:</t>
  </si>
  <si>
    <t>zadania realizowane w ramach Gminnego Programu Profilaktyki i Rozwiązywania Problemów Alkoholowych, 
z tego:</t>
  </si>
  <si>
    <t>realizacja strategii na rzecz osób niepełnosprawnych, z tego:</t>
  </si>
  <si>
    <t>realizacja programów zwiększających świadomość
mieszkańców Lublina o przyczynach i skutkach powstawania 
niepełnosprawności oraz sposobów jej zapobiegania, 
w szczególności edukacja dzieci i młodzieży w tym zakresie</t>
  </si>
  <si>
    <t>prowadzenie innowacyjnych zajęć edukacyjnych dla dzieci 
i młodzieży niepełnosprawnej</t>
  </si>
  <si>
    <t>świadczenie kompleksowego poradnictwa dla osób 
niepełnosprawnych i ich rodzin, w tym specjalistycznego
poradnictwa z zakresu likwidacji barier architektonicznych,
transportowych oraz w komunikowaniu się</t>
  </si>
  <si>
    <t>organizacja obozów szkoleniowych dla dzieci i młodzieży 
w okresie ferii zimowych i wakacji letnich</t>
  </si>
  <si>
    <t xml:space="preserve">                                     do uchwały Nr 396/XVIII/2004</t>
  </si>
  <si>
    <t xml:space="preserve">                                     z dnia 29 kwietnia 2004 roku </t>
  </si>
  <si>
    <t>PRZEWODNICZĄCY RADY MIASTA</t>
  </si>
  <si>
    <t>dr Zbigniew Targoński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</si>
</sst>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 wrapText="1"/>
    </xf>
    <xf numFmtId="3" fontId="0" fillId="0" borderId="5" xfId="0" applyNumberFormat="1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wrapText="1"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9" xfId="0" applyFont="1" applyBorder="1" applyAlignment="1">
      <alignment wrapText="1"/>
    </xf>
    <xf numFmtId="3" fontId="0" fillId="0" borderId="9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wrapText="1"/>
    </xf>
    <xf numFmtId="3" fontId="1" fillId="2" borderId="6" xfId="0" applyNumberFormat="1" applyFont="1" applyFill="1" applyBorder="1" applyAlignment="1">
      <alignment wrapText="1"/>
    </xf>
    <xf numFmtId="3" fontId="1" fillId="2" borderId="6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wrapText="1"/>
    </xf>
    <xf numFmtId="3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1" fillId="0" borderId="7" xfId="0" applyNumberFormat="1" applyFont="1" applyBorder="1" applyAlignment="1">
      <alignment/>
    </xf>
    <xf numFmtId="0" fontId="0" fillId="0" borderId="5" xfId="0" applyFont="1" applyBorder="1" applyAlignment="1">
      <alignment horizontal="left" wrapText="1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 horizontal="left" wrapText="1"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13" xfId="0" applyFont="1" applyBorder="1" applyAlignment="1">
      <alignment wrapText="1"/>
    </xf>
    <xf numFmtId="3" fontId="0" fillId="0" borderId="13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wrapText="1"/>
    </xf>
    <xf numFmtId="3" fontId="1" fillId="2" borderId="7" xfId="0" applyNumberFormat="1" applyFont="1" applyFill="1" applyBorder="1" applyAlignment="1">
      <alignment wrapText="1"/>
    </xf>
    <xf numFmtId="3" fontId="0" fillId="0" borderId="1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3" fontId="0" fillId="0" borderId="8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0" fontId="5" fillId="0" borderId="1" xfId="0" applyNumberFormat="1" applyFont="1" applyBorder="1" applyAlignment="1">
      <alignment wrapText="1"/>
    </xf>
    <xf numFmtId="10" fontId="1" fillId="2" borderId="6" xfId="0" applyNumberFormat="1" applyFont="1" applyFill="1" applyBorder="1" applyAlignment="1">
      <alignment/>
    </xf>
    <xf numFmtId="10" fontId="1" fillId="0" borderId="6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1" fillId="2" borderId="6" xfId="0" applyNumberFormat="1" applyFont="1" applyFill="1" applyBorder="1" applyAlignment="1">
      <alignment wrapText="1"/>
    </xf>
    <xf numFmtId="10" fontId="0" fillId="0" borderId="9" xfId="0" applyNumberFormat="1" applyFont="1" applyBorder="1" applyAlignment="1">
      <alignment/>
    </xf>
    <xf numFmtId="10" fontId="0" fillId="0" borderId="5" xfId="0" applyNumberFormat="1" applyFont="1" applyBorder="1" applyAlignment="1">
      <alignment/>
    </xf>
    <xf numFmtId="10" fontId="0" fillId="0" borderId="7" xfId="0" applyNumberFormat="1" applyFont="1" applyBorder="1" applyAlignment="1">
      <alignment/>
    </xf>
    <xf numFmtId="10" fontId="1" fillId="0" borderId="7" xfId="0" applyNumberFormat="1" applyFont="1" applyBorder="1" applyAlignment="1">
      <alignment wrapText="1"/>
    </xf>
    <xf numFmtId="10" fontId="0" fillId="0" borderId="12" xfId="0" applyNumberFormat="1" applyFont="1" applyBorder="1" applyAlignment="1">
      <alignment/>
    </xf>
    <xf numFmtId="10" fontId="1" fillId="0" borderId="7" xfId="0" applyNumberFormat="1" applyFont="1" applyBorder="1" applyAlignment="1">
      <alignment/>
    </xf>
    <xf numFmtId="10" fontId="1" fillId="0" borderId="6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10" fontId="1" fillId="2" borderId="7" xfId="0" applyNumberFormat="1" applyFont="1" applyFill="1" applyBorder="1" applyAlignment="1">
      <alignment wrapText="1"/>
    </xf>
    <xf numFmtId="10" fontId="0" fillId="0" borderId="13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10" fontId="0" fillId="0" borderId="8" xfId="0" applyNumberFormat="1" applyFont="1" applyBorder="1" applyAlignment="1">
      <alignment/>
    </xf>
    <xf numFmtId="10" fontId="0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/>
    </xf>
    <xf numFmtId="3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 vertical="top" wrapText="1"/>
    </xf>
    <xf numFmtId="0" fontId="0" fillId="0" borderId="8" xfId="0" applyFont="1" applyBorder="1" applyAlignment="1">
      <alignment horizontal="left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 wrapText="1"/>
    </xf>
    <xf numFmtId="3" fontId="0" fillId="0" borderId="14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zoomScale="75" zoomScaleNormal="75" workbookViewId="0" topLeftCell="A1">
      <selection activeCell="G59" sqref="G59:G61"/>
    </sheetView>
  </sheetViews>
  <sheetFormatPr defaultColWidth="9.00390625" defaultRowHeight="12.75"/>
  <cols>
    <col min="1" max="1" width="5.75390625" style="0" customWidth="1"/>
    <col min="2" max="2" width="7.00390625" style="0" customWidth="1"/>
    <col min="3" max="3" width="51.375" style="0" customWidth="1"/>
    <col min="4" max="6" width="14.75390625" style="0" customWidth="1"/>
    <col min="8" max="8" width="44.875" style="0" customWidth="1"/>
  </cols>
  <sheetData>
    <row r="1" spans="7:8" ht="14.25">
      <c r="G1" s="80"/>
      <c r="H1" s="51" t="s">
        <v>68</v>
      </c>
    </row>
    <row r="2" spans="7:8" ht="14.25">
      <c r="G2" s="80"/>
      <c r="H2" s="51" t="s">
        <v>77</v>
      </c>
    </row>
    <row r="3" spans="1:18" s="40" customFormat="1" ht="17.25" customHeight="1">
      <c r="A3" s="39" t="s">
        <v>50</v>
      </c>
      <c r="H3" s="51" t="s">
        <v>67</v>
      </c>
      <c r="I3"/>
      <c r="J3"/>
      <c r="K3"/>
      <c r="L3"/>
      <c r="M3"/>
      <c r="N3"/>
      <c r="O3"/>
      <c r="P3"/>
      <c r="Q3"/>
      <c r="R3"/>
    </row>
    <row r="4" spans="1:18" s="40" customFormat="1" ht="17.25" customHeight="1">
      <c r="A4" s="39" t="s">
        <v>69</v>
      </c>
      <c r="H4" s="51" t="s">
        <v>78</v>
      </c>
      <c r="I4"/>
      <c r="J4"/>
      <c r="K4"/>
      <c r="L4"/>
      <c r="M4"/>
      <c r="N4"/>
      <c r="O4"/>
      <c r="P4"/>
      <c r="Q4"/>
      <c r="R4"/>
    </row>
    <row r="5" spans="1:18" s="40" customFormat="1" ht="17.25" customHeight="1">
      <c r="A5" s="39"/>
      <c r="H5" s="51"/>
      <c r="I5"/>
      <c r="J5"/>
      <c r="K5"/>
      <c r="L5"/>
      <c r="M5"/>
      <c r="N5"/>
      <c r="O5"/>
      <c r="P5"/>
      <c r="Q5"/>
      <c r="R5"/>
    </row>
    <row r="6" ht="15" thickBot="1">
      <c r="H6" s="81" t="s">
        <v>49</v>
      </c>
    </row>
    <row r="7" spans="1:18" s="6" customFormat="1" ht="65.25" thickBot="1" thickTop="1">
      <c r="A7" s="4" t="s">
        <v>0</v>
      </c>
      <c r="B7" s="5" t="s">
        <v>1</v>
      </c>
      <c r="C7" s="5" t="s">
        <v>3</v>
      </c>
      <c r="D7" s="3" t="s">
        <v>44</v>
      </c>
      <c r="E7" s="3" t="s">
        <v>53</v>
      </c>
      <c r="F7" s="3" t="s">
        <v>62</v>
      </c>
      <c r="G7" s="3" t="s">
        <v>52</v>
      </c>
      <c r="H7" s="3" t="s">
        <v>4</v>
      </c>
      <c r="I7"/>
      <c r="J7"/>
      <c r="K7"/>
      <c r="L7"/>
      <c r="M7"/>
      <c r="N7"/>
      <c r="O7"/>
      <c r="P7"/>
      <c r="Q7"/>
      <c r="R7"/>
    </row>
    <row r="8" spans="1:18" s="6" customFormat="1" ht="12" customHeight="1" thickBot="1" thickTop="1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4">
        <v>8</v>
      </c>
      <c r="I8"/>
      <c r="J8"/>
      <c r="K8"/>
      <c r="L8"/>
      <c r="M8"/>
      <c r="N8"/>
      <c r="O8"/>
      <c r="P8"/>
      <c r="Q8"/>
      <c r="R8"/>
    </row>
    <row r="9" spans="1:18" s="6" customFormat="1" ht="21" customHeight="1" thickTop="1">
      <c r="A9" s="1"/>
      <c r="B9" s="1"/>
      <c r="C9" s="49" t="s">
        <v>20</v>
      </c>
      <c r="D9" s="50">
        <f>D10+D13+D36+D40+D46+D52</f>
        <v>4135000</v>
      </c>
      <c r="E9" s="50">
        <f>E10+E13+E36+E40+E46+E52</f>
        <v>3552150</v>
      </c>
      <c r="F9" s="50">
        <f>F10+F13+F36+F40+F46+F52</f>
        <v>3487672</v>
      </c>
      <c r="G9" s="62">
        <f>F9/E9</f>
        <v>0.9818481764565122</v>
      </c>
      <c r="H9" s="18"/>
      <c r="I9"/>
      <c r="J9"/>
      <c r="K9"/>
      <c r="L9"/>
      <c r="M9"/>
      <c r="N9"/>
      <c r="O9"/>
      <c r="P9"/>
      <c r="Q9"/>
      <c r="R9"/>
    </row>
    <row r="10" spans="1:18" s="6" customFormat="1" ht="19.5" customHeight="1">
      <c r="A10" s="19">
        <v>630</v>
      </c>
      <c r="B10" s="19"/>
      <c r="C10" s="20" t="s">
        <v>17</v>
      </c>
      <c r="D10" s="22">
        <f aca="true" t="shared" si="0" ref="D10:F11">D11</f>
        <v>50000</v>
      </c>
      <c r="E10" s="22">
        <f t="shared" si="0"/>
        <v>50000</v>
      </c>
      <c r="F10" s="22">
        <f t="shared" si="0"/>
        <v>49000</v>
      </c>
      <c r="G10" s="63">
        <f aca="true" t="shared" si="1" ref="G10:G56">F10/E10</f>
        <v>0.98</v>
      </c>
      <c r="H10" s="20"/>
      <c r="I10"/>
      <c r="J10"/>
      <c r="K10"/>
      <c r="L10"/>
      <c r="M10"/>
      <c r="N10"/>
      <c r="O10"/>
      <c r="P10"/>
      <c r="Q10"/>
      <c r="R10"/>
    </row>
    <row r="11" spans="1:18" s="41" customFormat="1" ht="19.5" customHeight="1">
      <c r="A11" s="23"/>
      <c r="B11" s="24">
        <v>63003</v>
      </c>
      <c r="C11" s="25" t="s">
        <v>18</v>
      </c>
      <c r="D11" s="26">
        <f t="shared" si="0"/>
        <v>50000</v>
      </c>
      <c r="E11" s="26">
        <f t="shared" si="0"/>
        <v>50000</v>
      </c>
      <c r="F11" s="26">
        <f t="shared" si="0"/>
        <v>49000</v>
      </c>
      <c r="G11" s="64">
        <f t="shared" si="1"/>
        <v>0.98</v>
      </c>
      <c r="H11" s="24"/>
      <c r="I11"/>
      <c r="J11"/>
      <c r="K11"/>
      <c r="L11"/>
      <c r="M11"/>
      <c r="N11"/>
      <c r="O11"/>
      <c r="P11"/>
      <c r="Q11"/>
      <c r="R11"/>
    </row>
    <row r="12" spans="1:18" s="6" customFormat="1" ht="19.5" customHeight="1">
      <c r="A12" s="1"/>
      <c r="B12" s="2"/>
      <c r="C12" s="33" t="s">
        <v>26</v>
      </c>
      <c r="D12" s="34">
        <v>50000</v>
      </c>
      <c r="E12" s="34">
        <v>50000</v>
      </c>
      <c r="F12" s="34">
        <v>49000</v>
      </c>
      <c r="G12" s="65">
        <f t="shared" si="1"/>
        <v>0.98</v>
      </c>
      <c r="H12" s="32" t="s">
        <v>21</v>
      </c>
      <c r="I12"/>
      <c r="J12"/>
      <c r="K12"/>
      <c r="L12"/>
      <c r="M12"/>
      <c r="N12"/>
      <c r="O12"/>
      <c r="P12"/>
      <c r="Q12"/>
      <c r="R12"/>
    </row>
    <row r="13" spans="1:18" s="6" customFormat="1" ht="19.5" customHeight="1">
      <c r="A13" s="19">
        <v>851</v>
      </c>
      <c r="B13" s="19"/>
      <c r="C13" s="20" t="s">
        <v>9</v>
      </c>
      <c r="D13" s="21">
        <f>D14+D19+D26</f>
        <v>1817000</v>
      </c>
      <c r="E13" s="21">
        <f>E14+E19+E26</f>
        <v>1704150</v>
      </c>
      <c r="F13" s="21">
        <f>F14+F19+F26</f>
        <v>1673880</v>
      </c>
      <c r="G13" s="66">
        <f t="shared" si="1"/>
        <v>0.98223747909515</v>
      </c>
      <c r="H13" s="20"/>
      <c r="I13"/>
      <c r="J13"/>
      <c r="K13"/>
      <c r="L13"/>
      <c r="M13"/>
      <c r="N13"/>
      <c r="O13"/>
      <c r="P13"/>
      <c r="Q13"/>
      <c r="R13"/>
    </row>
    <row r="14" spans="1:18" s="41" customFormat="1" ht="19.5" customHeight="1">
      <c r="A14" s="23"/>
      <c r="B14" s="24">
        <v>85153</v>
      </c>
      <c r="C14" s="24" t="s">
        <v>11</v>
      </c>
      <c r="D14" s="26">
        <f>D15</f>
        <v>49000</v>
      </c>
      <c r="E14" s="26">
        <f>E15</f>
        <v>42000</v>
      </c>
      <c r="F14" s="26">
        <f>F15</f>
        <v>41986</v>
      </c>
      <c r="G14" s="64">
        <f t="shared" si="1"/>
        <v>0.9996666666666667</v>
      </c>
      <c r="H14" s="24"/>
      <c r="I14"/>
      <c r="J14"/>
      <c r="K14"/>
      <c r="L14"/>
      <c r="M14"/>
      <c r="N14"/>
      <c r="O14"/>
      <c r="P14"/>
      <c r="Q14"/>
      <c r="R14"/>
    </row>
    <row r="15" spans="1:18" s="6" customFormat="1" ht="27" customHeight="1">
      <c r="A15" s="1"/>
      <c r="B15" s="2"/>
      <c r="C15" s="33" t="s">
        <v>70</v>
      </c>
      <c r="D15" s="34">
        <f>SUM(D16:D18)</f>
        <v>49000</v>
      </c>
      <c r="E15" s="34">
        <f>SUM(E16:E18)</f>
        <v>42000</v>
      </c>
      <c r="F15" s="34">
        <f>SUM(F16:F18)</f>
        <v>41986</v>
      </c>
      <c r="G15" s="65">
        <f t="shared" si="1"/>
        <v>0.9996666666666667</v>
      </c>
      <c r="H15" s="35"/>
      <c r="I15"/>
      <c r="J15"/>
      <c r="K15"/>
      <c r="L15"/>
      <c r="M15"/>
      <c r="N15"/>
      <c r="O15"/>
      <c r="P15"/>
      <c r="Q15"/>
      <c r="R15"/>
    </row>
    <row r="16" spans="1:18" s="6" customFormat="1" ht="19.5" customHeight="1">
      <c r="A16" s="1"/>
      <c r="B16" s="1"/>
      <c r="C16" s="16" t="s">
        <v>27</v>
      </c>
      <c r="D16" s="17">
        <v>10000</v>
      </c>
      <c r="E16" s="17">
        <v>10000</v>
      </c>
      <c r="F16" s="17">
        <v>10000</v>
      </c>
      <c r="G16" s="67">
        <f t="shared" si="1"/>
        <v>1</v>
      </c>
      <c r="H16" s="32" t="s">
        <v>33</v>
      </c>
      <c r="I16"/>
      <c r="J16"/>
      <c r="K16"/>
      <c r="L16"/>
      <c r="M16"/>
      <c r="N16"/>
      <c r="O16"/>
      <c r="P16"/>
      <c r="Q16"/>
      <c r="R16"/>
    </row>
    <row r="17" spans="1:18" s="6" customFormat="1" ht="25.5" customHeight="1">
      <c r="A17" s="1"/>
      <c r="B17" s="1"/>
      <c r="C17" s="7" t="s">
        <v>40</v>
      </c>
      <c r="D17" s="8">
        <v>24000</v>
      </c>
      <c r="E17" s="8">
        <v>24000</v>
      </c>
      <c r="F17" s="8">
        <v>23986</v>
      </c>
      <c r="G17" s="68">
        <f t="shared" si="1"/>
        <v>0.9994166666666666</v>
      </c>
      <c r="H17" s="7" t="s">
        <v>64</v>
      </c>
      <c r="I17"/>
      <c r="J17"/>
      <c r="K17"/>
      <c r="L17"/>
      <c r="M17"/>
      <c r="N17"/>
      <c r="O17"/>
      <c r="P17"/>
      <c r="Q17"/>
      <c r="R17"/>
    </row>
    <row r="18" spans="1:18" s="6" customFormat="1" ht="24.75" customHeight="1">
      <c r="A18" s="1"/>
      <c r="B18" s="11"/>
      <c r="C18" s="15" t="s">
        <v>65</v>
      </c>
      <c r="D18" s="14">
        <v>15000</v>
      </c>
      <c r="E18" s="14">
        <v>8000</v>
      </c>
      <c r="F18" s="14">
        <v>8000</v>
      </c>
      <c r="G18" s="69">
        <f t="shared" si="1"/>
        <v>1</v>
      </c>
      <c r="H18" s="11" t="s">
        <v>22</v>
      </c>
      <c r="I18"/>
      <c r="J18"/>
      <c r="K18"/>
      <c r="L18"/>
      <c r="M18"/>
      <c r="N18"/>
      <c r="O18"/>
      <c r="P18"/>
      <c r="Q18"/>
      <c r="R18"/>
    </row>
    <row r="19" spans="1:18" s="6" customFormat="1" ht="19.5" customHeight="1">
      <c r="A19" s="1"/>
      <c r="B19" s="27">
        <v>85154</v>
      </c>
      <c r="C19" s="28" t="s">
        <v>10</v>
      </c>
      <c r="D19" s="29">
        <f>D20</f>
        <v>1558000</v>
      </c>
      <c r="E19" s="29">
        <f>E20</f>
        <v>1452150</v>
      </c>
      <c r="F19" s="29">
        <f>F20</f>
        <v>1423360</v>
      </c>
      <c r="G19" s="70">
        <f t="shared" si="1"/>
        <v>0.9801742244258513</v>
      </c>
      <c r="H19" s="28"/>
      <c r="I19"/>
      <c r="J19"/>
      <c r="K19"/>
      <c r="L19"/>
      <c r="M19"/>
      <c r="N19"/>
      <c r="O19"/>
      <c r="P19"/>
      <c r="Q19"/>
      <c r="R19"/>
    </row>
    <row r="20" spans="1:18" s="6" customFormat="1" ht="38.25">
      <c r="A20" s="1"/>
      <c r="B20" s="1"/>
      <c r="C20" s="33" t="s">
        <v>71</v>
      </c>
      <c r="D20" s="34">
        <f>SUM(D21:D24)</f>
        <v>1558000</v>
      </c>
      <c r="E20" s="34">
        <f>SUM(E21:E24)</f>
        <v>1452150</v>
      </c>
      <c r="F20" s="34">
        <f>SUM(F21:F24)</f>
        <v>1423360</v>
      </c>
      <c r="G20" s="65">
        <f t="shared" si="1"/>
        <v>0.9801742244258513</v>
      </c>
      <c r="H20" s="33"/>
      <c r="I20"/>
      <c r="J20"/>
      <c r="K20"/>
      <c r="L20"/>
      <c r="M20"/>
      <c r="N20"/>
      <c r="O20"/>
      <c r="P20"/>
      <c r="Q20"/>
      <c r="R20"/>
    </row>
    <row r="21" spans="1:18" s="6" customFormat="1" ht="39" customHeight="1">
      <c r="A21" s="1"/>
      <c r="B21" s="1"/>
      <c r="C21" s="16" t="s">
        <v>34</v>
      </c>
      <c r="D21" s="17">
        <v>488000</v>
      </c>
      <c r="E21" s="17">
        <v>488000</v>
      </c>
      <c r="F21" s="17">
        <v>488000</v>
      </c>
      <c r="G21" s="67">
        <f t="shared" si="1"/>
        <v>1</v>
      </c>
      <c r="H21" s="12" t="s">
        <v>54</v>
      </c>
      <c r="I21"/>
      <c r="J21"/>
      <c r="K21"/>
      <c r="L21"/>
      <c r="M21"/>
      <c r="N21"/>
      <c r="O21"/>
      <c r="P21"/>
      <c r="Q21"/>
      <c r="R21"/>
    </row>
    <row r="22" spans="1:18" s="42" customFormat="1" ht="38.25">
      <c r="A22" s="1"/>
      <c r="B22" s="1"/>
      <c r="C22" s="7" t="s">
        <v>41</v>
      </c>
      <c r="D22" s="8">
        <v>520000</v>
      </c>
      <c r="E22" s="8">
        <v>498000</v>
      </c>
      <c r="F22" s="8">
        <v>489439</v>
      </c>
      <c r="G22" s="68">
        <f t="shared" si="1"/>
        <v>0.9828092369477912</v>
      </c>
      <c r="H22" s="7" t="s">
        <v>55</v>
      </c>
      <c r="I22"/>
      <c r="J22"/>
      <c r="K22"/>
      <c r="L22"/>
      <c r="M22"/>
      <c r="N22"/>
      <c r="O22"/>
      <c r="P22"/>
      <c r="Q22"/>
      <c r="R22"/>
    </row>
    <row r="23" spans="1:18" s="6" customFormat="1" ht="38.25">
      <c r="A23" s="1"/>
      <c r="B23" s="1"/>
      <c r="C23" s="16" t="s">
        <v>35</v>
      </c>
      <c r="D23" s="17">
        <v>500000</v>
      </c>
      <c r="E23" s="17">
        <v>425150</v>
      </c>
      <c r="F23" s="17">
        <v>405165</v>
      </c>
      <c r="G23" s="67">
        <f t="shared" si="1"/>
        <v>0.9529930612724921</v>
      </c>
      <c r="H23" s="16" t="s">
        <v>56</v>
      </c>
      <c r="I23"/>
      <c r="J23"/>
      <c r="K23"/>
      <c r="L23"/>
      <c r="M23"/>
      <c r="N23"/>
      <c r="O23"/>
      <c r="P23"/>
      <c r="Q23"/>
      <c r="R23"/>
    </row>
    <row r="24" spans="1:18" s="61" customFormat="1" ht="38.25">
      <c r="A24" s="1"/>
      <c r="B24" s="1"/>
      <c r="C24" s="87" t="s">
        <v>42</v>
      </c>
      <c r="D24" s="59">
        <v>50000</v>
      </c>
      <c r="E24" s="59">
        <v>41000</v>
      </c>
      <c r="F24" s="59">
        <v>40756</v>
      </c>
      <c r="G24" s="78">
        <f t="shared" si="1"/>
        <v>0.9940487804878049</v>
      </c>
      <c r="H24" s="57" t="s">
        <v>57</v>
      </c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3:18" s="88" customFormat="1" ht="21" customHeight="1">
      <c r="C25" s="89"/>
      <c r="D25" s="90"/>
      <c r="E25" s="90"/>
      <c r="F25" s="90"/>
      <c r="G25" s="91"/>
      <c r="H25" s="92"/>
      <c r="I25" s="93"/>
      <c r="J25" s="93"/>
      <c r="K25" s="93"/>
      <c r="L25" s="93"/>
      <c r="M25" s="93"/>
      <c r="N25" s="93"/>
      <c r="O25" s="93"/>
      <c r="P25" s="93"/>
      <c r="Q25" s="93"/>
      <c r="R25" s="93"/>
    </row>
    <row r="26" spans="1:18" s="6" customFormat="1" ht="20.25" customHeight="1">
      <c r="A26" s="1"/>
      <c r="B26" s="27">
        <v>85195</v>
      </c>
      <c r="C26" s="27" t="s">
        <v>2</v>
      </c>
      <c r="D26" s="30">
        <f>D27</f>
        <v>210000</v>
      </c>
      <c r="E26" s="30">
        <f>E27</f>
        <v>210000</v>
      </c>
      <c r="F26" s="30">
        <f>F27</f>
        <v>208534</v>
      </c>
      <c r="G26" s="72">
        <f t="shared" si="1"/>
        <v>0.9930190476190476</v>
      </c>
      <c r="H26" s="27"/>
      <c r="I26"/>
      <c r="J26"/>
      <c r="K26"/>
      <c r="L26"/>
      <c r="M26"/>
      <c r="N26"/>
      <c r="O26"/>
      <c r="P26"/>
      <c r="Q26"/>
      <c r="R26"/>
    </row>
    <row r="27" spans="1:18" s="6" customFormat="1" ht="22.5" customHeight="1">
      <c r="A27" s="1"/>
      <c r="B27" s="2"/>
      <c r="C27" s="33" t="s">
        <v>72</v>
      </c>
      <c r="D27" s="34">
        <f>SUM(D28:D35)</f>
        <v>210000</v>
      </c>
      <c r="E27" s="34">
        <f>SUM(E28:E35)</f>
        <v>210000</v>
      </c>
      <c r="F27" s="34">
        <f>SUM(F28:F35)</f>
        <v>208534</v>
      </c>
      <c r="G27" s="65">
        <f t="shared" si="1"/>
        <v>0.9930190476190476</v>
      </c>
      <c r="H27" s="35"/>
      <c r="I27"/>
      <c r="J27"/>
      <c r="K27"/>
      <c r="L27"/>
      <c r="M27"/>
      <c r="N27"/>
      <c r="O27"/>
      <c r="P27"/>
      <c r="Q27"/>
      <c r="R27"/>
    </row>
    <row r="28" spans="1:18" s="6" customFormat="1" ht="51.75" customHeight="1">
      <c r="A28" s="1"/>
      <c r="B28" s="1"/>
      <c r="C28" s="86" t="s">
        <v>73</v>
      </c>
      <c r="D28" s="17">
        <v>25000</v>
      </c>
      <c r="E28" s="17">
        <v>25000</v>
      </c>
      <c r="F28" s="17">
        <v>23820</v>
      </c>
      <c r="G28" s="67">
        <f t="shared" si="1"/>
        <v>0.9528</v>
      </c>
      <c r="H28" s="16" t="s">
        <v>28</v>
      </c>
      <c r="I28"/>
      <c r="J28"/>
      <c r="K28"/>
      <c r="L28"/>
      <c r="M28"/>
      <c r="N28"/>
      <c r="O28"/>
      <c r="P28"/>
      <c r="Q28"/>
      <c r="R28"/>
    </row>
    <row r="29" spans="1:18" s="6" customFormat="1" ht="25.5">
      <c r="A29" s="1"/>
      <c r="B29" s="1"/>
      <c r="C29" s="31" t="s">
        <v>43</v>
      </c>
      <c r="D29" s="8">
        <v>100000</v>
      </c>
      <c r="E29" s="8">
        <v>100000</v>
      </c>
      <c r="F29" s="8">
        <v>99714</v>
      </c>
      <c r="G29" s="68">
        <f t="shared" si="1"/>
        <v>0.99714</v>
      </c>
      <c r="H29" s="16" t="s">
        <v>28</v>
      </c>
      <c r="I29"/>
      <c r="J29"/>
      <c r="K29"/>
      <c r="L29"/>
      <c r="M29"/>
      <c r="N29"/>
      <c r="O29"/>
      <c r="P29"/>
      <c r="Q29"/>
      <c r="R29"/>
    </row>
    <row r="30" spans="1:18" s="6" customFormat="1" ht="25.5">
      <c r="A30" s="1"/>
      <c r="B30" s="1"/>
      <c r="C30" s="31" t="s">
        <v>74</v>
      </c>
      <c r="D30" s="8">
        <v>27000</v>
      </c>
      <c r="E30" s="8">
        <v>27000</v>
      </c>
      <c r="F30" s="8">
        <v>27000</v>
      </c>
      <c r="G30" s="68">
        <f t="shared" si="1"/>
        <v>1</v>
      </c>
      <c r="H30" s="16" t="s">
        <v>38</v>
      </c>
      <c r="I30"/>
      <c r="J30"/>
      <c r="K30"/>
      <c r="L30"/>
      <c r="M30"/>
      <c r="N30"/>
      <c r="O30"/>
      <c r="P30"/>
      <c r="Q30"/>
      <c r="R30"/>
    </row>
    <row r="31" spans="1:18" s="6" customFormat="1" ht="63.75">
      <c r="A31" s="1"/>
      <c r="B31" s="1"/>
      <c r="C31" s="31" t="s">
        <v>75</v>
      </c>
      <c r="D31" s="8">
        <v>12000</v>
      </c>
      <c r="E31" s="8">
        <v>12000</v>
      </c>
      <c r="F31" s="8">
        <v>12000</v>
      </c>
      <c r="G31" s="68">
        <f t="shared" si="1"/>
        <v>1</v>
      </c>
      <c r="H31" s="7" t="s">
        <v>58</v>
      </c>
      <c r="I31"/>
      <c r="J31"/>
      <c r="K31"/>
      <c r="L31"/>
      <c r="M31"/>
      <c r="N31"/>
      <c r="O31"/>
      <c r="P31"/>
      <c r="Q31"/>
      <c r="R31"/>
    </row>
    <row r="32" spans="1:18" s="6" customFormat="1" ht="63.75">
      <c r="A32" s="1"/>
      <c r="B32" s="1"/>
      <c r="C32" s="31" t="s">
        <v>45</v>
      </c>
      <c r="D32" s="8">
        <v>6000</v>
      </c>
      <c r="E32" s="8">
        <v>6000</v>
      </c>
      <c r="F32" s="8">
        <v>6000</v>
      </c>
      <c r="G32" s="68">
        <f t="shared" si="1"/>
        <v>1</v>
      </c>
      <c r="H32" s="7" t="s">
        <v>39</v>
      </c>
      <c r="I32"/>
      <c r="J32"/>
      <c r="K32"/>
      <c r="L32"/>
      <c r="M32"/>
      <c r="N32"/>
      <c r="O32"/>
      <c r="P32"/>
      <c r="Q32"/>
      <c r="R32"/>
    </row>
    <row r="33" spans="1:18" s="6" customFormat="1" ht="38.25">
      <c r="A33" s="1"/>
      <c r="B33" s="1"/>
      <c r="C33" s="7" t="s">
        <v>29</v>
      </c>
      <c r="D33" s="8">
        <v>18000</v>
      </c>
      <c r="E33" s="8">
        <v>18000</v>
      </c>
      <c r="F33" s="8">
        <v>18000</v>
      </c>
      <c r="G33" s="68">
        <f t="shared" si="1"/>
        <v>1</v>
      </c>
      <c r="H33" s="7" t="s">
        <v>59</v>
      </c>
      <c r="I33"/>
      <c r="J33"/>
      <c r="K33"/>
      <c r="L33"/>
      <c r="M33"/>
      <c r="N33"/>
      <c r="O33"/>
      <c r="P33"/>
      <c r="Q33"/>
      <c r="R33"/>
    </row>
    <row r="34" spans="1:18" s="6" customFormat="1" ht="18.75" customHeight="1">
      <c r="A34" s="1"/>
      <c r="B34" s="1"/>
      <c r="C34" s="36" t="s">
        <v>30</v>
      </c>
      <c r="D34" s="17">
        <v>12000</v>
      </c>
      <c r="E34" s="17">
        <v>12000</v>
      </c>
      <c r="F34" s="17">
        <v>12000</v>
      </c>
      <c r="G34" s="67">
        <f t="shared" si="1"/>
        <v>1</v>
      </c>
      <c r="H34" s="16" t="s">
        <v>32</v>
      </c>
      <c r="I34"/>
      <c r="J34"/>
      <c r="K34"/>
      <c r="L34"/>
      <c r="M34"/>
      <c r="N34"/>
      <c r="O34"/>
      <c r="P34"/>
      <c r="Q34"/>
      <c r="R34"/>
    </row>
    <row r="35" spans="1:18" s="6" customFormat="1" ht="25.5">
      <c r="A35" s="1"/>
      <c r="B35" s="1"/>
      <c r="C35" s="31" t="s">
        <v>31</v>
      </c>
      <c r="D35" s="8">
        <v>10000</v>
      </c>
      <c r="E35" s="8">
        <v>10000</v>
      </c>
      <c r="F35" s="8">
        <v>10000</v>
      </c>
      <c r="G35" s="68">
        <f t="shared" si="1"/>
        <v>1</v>
      </c>
      <c r="H35" s="16" t="s">
        <v>32</v>
      </c>
      <c r="I35"/>
      <c r="J35"/>
      <c r="K35"/>
      <c r="L35"/>
      <c r="M35"/>
      <c r="N35"/>
      <c r="O35"/>
      <c r="P35"/>
      <c r="Q35"/>
      <c r="R35"/>
    </row>
    <row r="36" spans="1:18" s="6" customFormat="1" ht="19.5" customHeight="1">
      <c r="A36" s="19">
        <v>853</v>
      </c>
      <c r="B36" s="19"/>
      <c r="C36" s="20" t="s">
        <v>46</v>
      </c>
      <c r="D36" s="22">
        <f>D37</f>
        <v>500000</v>
      </c>
      <c r="E36" s="22">
        <f>E37</f>
        <v>30000</v>
      </c>
      <c r="F36" s="22">
        <f>F37</f>
        <v>30000</v>
      </c>
      <c r="G36" s="63">
        <f t="shared" si="1"/>
        <v>1</v>
      </c>
      <c r="H36" s="20"/>
      <c r="I36"/>
      <c r="J36"/>
      <c r="K36"/>
      <c r="L36"/>
      <c r="M36"/>
      <c r="N36"/>
      <c r="O36"/>
      <c r="P36"/>
      <c r="Q36"/>
      <c r="R36"/>
    </row>
    <row r="37" spans="1:18" s="41" customFormat="1" ht="19.5" customHeight="1">
      <c r="A37" s="23"/>
      <c r="B37" s="37">
        <v>85395</v>
      </c>
      <c r="C37" s="25" t="s">
        <v>2</v>
      </c>
      <c r="D37" s="38">
        <f>D38</f>
        <v>500000</v>
      </c>
      <c r="E37" s="38">
        <f>E38+E39</f>
        <v>30000</v>
      </c>
      <c r="F37" s="38">
        <f>F38+F39</f>
        <v>30000</v>
      </c>
      <c r="G37" s="73">
        <f t="shared" si="1"/>
        <v>1</v>
      </c>
      <c r="H37" s="24"/>
      <c r="I37"/>
      <c r="J37"/>
      <c r="K37"/>
      <c r="L37"/>
      <c r="M37"/>
      <c r="N37"/>
      <c r="O37"/>
      <c r="P37"/>
      <c r="Q37"/>
      <c r="R37"/>
    </row>
    <row r="38" spans="1:18" s="43" customFormat="1" ht="63.75">
      <c r="A38" s="23"/>
      <c r="B38" s="46"/>
      <c r="C38" s="47" t="s">
        <v>47</v>
      </c>
      <c r="D38" s="48">
        <v>500000</v>
      </c>
      <c r="E38" s="48"/>
      <c r="F38" s="48"/>
      <c r="G38" s="74"/>
      <c r="H38" s="47" t="s">
        <v>60</v>
      </c>
      <c r="I38"/>
      <c r="J38"/>
      <c r="K38"/>
      <c r="L38"/>
      <c r="M38"/>
      <c r="N38"/>
      <c r="O38"/>
      <c r="P38"/>
      <c r="Q38"/>
      <c r="R38"/>
    </row>
    <row r="39" spans="1:18" s="82" customFormat="1" ht="25.5">
      <c r="A39" s="23"/>
      <c r="B39" s="46"/>
      <c r="C39" s="85" t="s">
        <v>51</v>
      </c>
      <c r="D39" s="83"/>
      <c r="E39" s="83">
        <v>30000</v>
      </c>
      <c r="F39" s="83">
        <v>30000</v>
      </c>
      <c r="G39" s="84">
        <f t="shared" si="1"/>
        <v>1</v>
      </c>
      <c r="H39" s="57" t="s">
        <v>61</v>
      </c>
      <c r="I39"/>
      <c r="J39"/>
      <c r="K39"/>
      <c r="L39"/>
      <c r="M39"/>
      <c r="N39"/>
      <c r="O39"/>
      <c r="P39"/>
      <c r="Q39"/>
      <c r="R39"/>
    </row>
    <row r="40" spans="1:18" s="6" customFormat="1" ht="21" customHeight="1">
      <c r="A40" s="19">
        <v>854</v>
      </c>
      <c r="B40" s="19"/>
      <c r="C40" s="20" t="s">
        <v>19</v>
      </c>
      <c r="D40" s="22">
        <f>D41</f>
        <v>143000</v>
      </c>
      <c r="E40" s="22">
        <f>E41</f>
        <v>143000</v>
      </c>
      <c r="F40" s="22">
        <f>F41</f>
        <v>142692</v>
      </c>
      <c r="G40" s="63">
        <f t="shared" si="1"/>
        <v>0.9978461538461538</v>
      </c>
      <c r="H40" s="20"/>
      <c r="I40"/>
      <c r="J40"/>
      <c r="K40"/>
      <c r="L40"/>
      <c r="M40"/>
      <c r="N40"/>
      <c r="O40"/>
      <c r="P40"/>
      <c r="Q40"/>
      <c r="R40"/>
    </row>
    <row r="41" spans="1:18" s="41" customFormat="1" ht="27.75" customHeight="1">
      <c r="A41" s="23"/>
      <c r="B41" s="37">
        <v>85412</v>
      </c>
      <c r="C41" s="25" t="s">
        <v>66</v>
      </c>
      <c r="D41" s="38">
        <f>SUM(D42:D43)</f>
        <v>143000</v>
      </c>
      <c r="E41" s="38">
        <f>SUM(E42:E43)</f>
        <v>143000</v>
      </c>
      <c r="F41" s="38">
        <f>SUM(F42:F43)</f>
        <v>142692</v>
      </c>
      <c r="G41" s="73">
        <f t="shared" si="1"/>
        <v>0.9978461538461538</v>
      </c>
      <c r="H41" s="24"/>
      <c r="I41"/>
      <c r="J41"/>
      <c r="K41"/>
      <c r="L41"/>
      <c r="M41"/>
      <c r="N41"/>
      <c r="O41"/>
      <c r="P41"/>
      <c r="Q41"/>
      <c r="R41"/>
    </row>
    <row r="42" spans="1:18" s="43" customFormat="1" ht="25.5">
      <c r="A42" s="23"/>
      <c r="B42" s="46"/>
      <c r="C42" s="47" t="s">
        <v>76</v>
      </c>
      <c r="D42" s="48">
        <v>110000</v>
      </c>
      <c r="E42" s="48">
        <v>110000</v>
      </c>
      <c r="F42" s="48">
        <v>109800</v>
      </c>
      <c r="G42" s="74">
        <f t="shared" si="1"/>
        <v>0.9981818181818182</v>
      </c>
      <c r="H42" s="47" t="s">
        <v>63</v>
      </c>
      <c r="I42"/>
      <c r="J42"/>
      <c r="K42"/>
      <c r="L42"/>
      <c r="M42"/>
      <c r="N42"/>
      <c r="O42"/>
      <c r="P42"/>
      <c r="Q42"/>
      <c r="R42"/>
    </row>
    <row r="43" spans="1:18" s="6" customFormat="1" ht="25.5">
      <c r="A43" s="11"/>
      <c r="B43" s="11"/>
      <c r="C43" s="58" t="s">
        <v>36</v>
      </c>
      <c r="D43" s="45">
        <v>33000</v>
      </c>
      <c r="E43" s="45">
        <v>33000</v>
      </c>
      <c r="F43" s="45">
        <v>32892</v>
      </c>
      <c r="G43" s="71">
        <f t="shared" si="1"/>
        <v>0.9967272727272727</v>
      </c>
      <c r="H43" s="58" t="s">
        <v>63</v>
      </c>
      <c r="I43"/>
      <c r="J43"/>
      <c r="K43"/>
      <c r="L43"/>
      <c r="M43"/>
      <c r="N43"/>
      <c r="O43"/>
      <c r="P43"/>
      <c r="Q43"/>
      <c r="R43"/>
    </row>
    <row r="46" spans="1:18" s="6" customFormat="1" ht="19.5" customHeight="1">
      <c r="A46" s="52">
        <v>921</v>
      </c>
      <c r="B46" s="52"/>
      <c r="C46" s="53" t="s">
        <v>5</v>
      </c>
      <c r="D46" s="54">
        <f>D47</f>
        <v>700000</v>
      </c>
      <c r="E46" s="54">
        <f>E47</f>
        <v>700000</v>
      </c>
      <c r="F46" s="54">
        <f>F47</f>
        <v>676600</v>
      </c>
      <c r="G46" s="75">
        <f t="shared" si="1"/>
        <v>0.9665714285714285</v>
      </c>
      <c r="H46" s="54"/>
      <c r="I46"/>
      <c r="J46"/>
      <c r="K46"/>
      <c r="L46"/>
      <c r="M46"/>
      <c r="N46"/>
      <c r="O46"/>
      <c r="P46"/>
      <c r="Q46"/>
      <c r="R46"/>
    </row>
    <row r="47" spans="1:18" s="6" customFormat="1" ht="19.5" customHeight="1">
      <c r="A47" s="1"/>
      <c r="B47" s="27">
        <v>92105</v>
      </c>
      <c r="C47" s="28" t="s">
        <v>6</v>
      </c>
      <c r="D47" s="29">
        <f>SUM(D48:D51)</f>
        <v>700000</v>
      </c>
      <c r="E47" s="29">
        <f>SUM(E48:E51)</f>
        <v>700000</v>
      </c>
      <c r="F47" s="29">
        <f>SUM(F48:F51)</f>
        <v>676600</v>
      </c>
      <c r="G47" s="70">
        <f t="shared" si="1"/>
        <v>0.9665714285714285</v>
      </c>
      <c r="H47" s="30"/>
      <c r="I47"/>
      <c r="J47"/>
      <c r="K47"/>
      <c r="L47"/>
      <c r="M47"/>
      <c r="N47"/>
      <c r="O47"/>
      <c r="P47"/>
      <c r="Q47"/>
      <c r="R47"/>
    </row>
    <row r="48" spans="1:256" s="42" customFormat="1" ht="19.5" customHeight="1">
      <c r="A48" s="1"/>
      <c r="B48" s="1"/>
      <c r="C48" s="47" t="s">
        <v>7</v>
      </c>
      <c r="D48" s="55">
        <v>400000</v>
      </c>
      <c r="E48" s="55">
        <v>400000</v>
      </c>
      <c r="F48" s="55">
        <v>379000</v>
      </c>
      <c r="G48" s="76">
        <f t="shared" si="1"/>
        <v>0.9475</v>
      </c>
      <c r="H48" s="55" t="s">
        <v>23</v>
      </c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</row>
    <row r="49" spans="1:18" s="61" customFormat="1" ht="19.5" customHeight="1">
      <c r="A49" s="1"/>
      <c r="B49" s="1"/>
      <c r="C49" s="57" t="s">
        <v>8</v>
      </c>
      <c r="D49" s="56">
        <v>160000</v>
      </c>
      <c r="E49" s="56">
        <v>160000</v>
      </c>
      <c r="F49" s="56">
        <v>160000</v>
      </c>
      <c r="G49" s="77">
        <f t="shared" si="1"/>
        <v>1</v>
      </c>
      <c r="H49" s="56" t="s">
        <v>23</v>
      </c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1:18" s="6" customFormat="1" ht="18.75" customHeight="1">
      <c r="A50" s="1"/>
      <c r="B50" s="1"/>
      <c r="C50" s="12" t="s">
        <v>37</v>
      </c>
      <c r="D50" s="59">
        <v>110000</v>
      </c>
      <c r="E50" s="59">
        <v>110000</v>
      </c>
      <c r="F50" s="59">
        <v>110000</v>
      </c>
      <c r="G50" s="78">
        <f t="shared" si="1"/>
        <v>1</v>
      </c>
      <c r="H50" s="59" t="s">
        <v>23</v>
      </c>
      <c r="I50"/>
      <c r="J50"/>
      <c r="K50"/>
      <c r="L50"/>
      <c r="M50"/>
      <c r="N50"/>
      <c r="O50"/>
      <c r="P50"/>
      <c r="Q50"/>
      <c r="R50"/>
    </row>
    <row r="51" spans="1:18" s="6" customFormat="1" ht="18.75" customHeight="1">
      <c r="A51" s="11"/>
      <c r="B51" s="11"/>
      <c r="C51" s="58" t="s">
        <v>48</v>
      </c>
      <c r="D51" s="45">
        <v>30000</v>
      </c>
      <c r="E51" s="45">
        <v>30000</v>
      </c>
      <c r="F51" s="45">
        <v>27600</v>
      </c>
      <c r="G51" s="71">
        <f t="shared" si="1"/>
        <v>0.92</v>
      </c>
      <c r="H51" s="45" t="s">
        <v>23</v>
      </c>
      <c r="I51"/>
      <c r="J51"/>
      <c r="K51"/>
      <c r="L51"/>
      <c r="M51"/>
      <c r="N51"/>
      <c r="O51"/>
      <c r="P51"/>
      <c r="Q51"/>
      <c r="R51"/>
    </row>
    <row r="52" spans="1:18" s="6" customFormat="1" ht="21" customHeight="1">
      <c r="A52" s="52">
        <v>926</v>
      </c>
      <c r="B52" s="52"/>
      <c r="C52" s="20" t="s">
        <v>12</v>
      </c>
      <c r="D52" s="21">
        <f>D53+D55</f>
        <v>925000</v>
      </c>
      <c r="E52" s="21">
        <f>E53+E55</f>
        <v>925000</v>
      </c>
      <c r="F52" s="21">
        <f>F53+F55</f>
        <v>915500</v>
      </c>
      <c r="G52" s="66">
        <f t="shared" si="1"/>
        <v>0.9897297297297297</v>
      </c>
      <c r="H52" s="20"/>
      <c r="I52"/>
      <c r="J52"/>
      <c r="K52"/>
      <c r="L52"/>
      <c r="M52"/>
      <c r="N52"/>
      <c r="O52"/>
      <c r="P52"/>
      <c r="Q52"/>
      <c r="R52"/>
    </row>
    <row r="53" spans="1:18" s="6" customFormat="1" ht="21.75" customHeight="1">
      <c r="A53" s="1"/>
      <c r="B53" s="24">
        <v>92601</v>
      </c>
      <c r="C53" s="24" t="s">
        <v>13</v>
      </c>
      <c r="D53" s="26">
        <f>D54</f>
        <v>245000</v>
      </c>
      <c r="E53" s="26">
        <f>E54</f>
        <v>206000</v>
      </c>
      <c r="F53" s="26">
        <f>F54</f>
        <v>206000</v>
      </c>
      <c r="G53" s="64">
        <f t="shared" si="1"/>
        <v>1</v>
      </c>
      <c r="H53" s="24"/>
      <c r="I53"/>
      <c r="J53"/>
      <c r="K53"/>
      <c r="L53"/>
      <c r="M53"/>
      <c r="N53"/>
      <c r="O53"/>
      <c r="P53"/>
      <c r="Q53"/>
      <c r="R53"/>
    </row>
    <row r="54" spans="1:18" s="6" customFormat="1" ht="18.75" customHeight="1">
      <c r="A54" s="1"/>
      <c r="B54" s="10"/>
      <c r="C54" s="10" t="s">
        <v>14</v>
      </c>
      <c r="D54" s="13">
        <v>245000</v>
      </c>
      <c r="E54" s="13">
        <v>206000</v>
      </c>
      <c r="F54" s="13">
        <v>206000</v>
      </c>
      <c r="G54" s="79">
        <f t="shared" si="1"/>
        <v>1</v>
      </c>
      <c r="H54" s="10" t="s">
        <v>24</v>
      </c>
      <c r="I54"/>
      <c r="J54"/>
      <c r="K54"/>
      <c r="L54"/>
      <c r="M54"/>
      <c r="N54"/>
      <c r="O54"/>
      <c r="P54"/>
      <c r="Q54"/>
      <c r="R54"/>
    </row>
    <row r="55" spans="1:18" s="6" customFormat="1" ht="19.5" customHeight="1">
      <c r="A55" s="1"/>
      <c r="B55" s="24">
        <v>92605</v>
      </c>
      <c r="C55" s="25" t="s">
        <v>15</v>
      </c>
      <c r="D55" s="26">
        <f>D56</f>
        <v>680000</v>
      </c>
      <c r="E55" s="26">
        <f>E56</f>
        <v>719000</v>
      </c>
      <c r="F55" s="26">
        <f>F56</f>
        <v>709500</v>
      </c>
      <c r="G55" s="64">
        <f t="shared" si="1"/>
        <v>0.9867872044506258</v>
      </c>
      <c r="H55" s="24"/>
      <c r="I55"/>
      <c r="J55"/>
      <c r="K55"/>
      <c r="L55"/>
      <c r="M55"/>
      <c r="N55"/>
      <c r="O55"/>
      <c r="P55"/>
      <c r="Q55"/>
      <c r="R55"/>
    </row>
    <row r="56" spans="1:18" s="6" customFormat="1" ht="18" customHeight="1">
      <c r="A56" s="11"/>
      <c r="B56" s="10"/>
      <c r="C56" s="10" t="s">
        <v>16</v>
      </c>
      <c r="D56" s="13">
        <v>680000</v>
      </c>
      <c r="E56" s="13">
        <v>719000</v>
      </c>
      <c r="F56" s="13">
        <v>709500</v>
      </c>
      <c r="G56" s="79">
        <f t="shared" si="1"/>
        <v>0.9867872044506258</v>
      </c>
      <c r="H56" s="9" t="s">
        <v>25</v>
      </c>
      <c r="I56"/>
      <c r="J56"/>
      <c r="K56"/>
      <c r="L56"/>
      <c r="M56"/>
      <c r="N56"/>
      <c r="O56"/>
      <c r="P56"/>
      <c r="Q56"/>
      <c r="R56"/>
    </row>
    <row r="59" spans="3:7" ht="12.75">
      <c r="C59" s="94"/>
      <c r="G59" s="95" t="s">
        <v>79</v>
      </c>
    </row>
    <row r="60" spans="3:7" ht="12.75">
      <c r="C60" s="94"/>
      <c r="G60" s="95"/>
    </row>
    <row r="61" spans="3:7" ht="12.75">
      <c r="C61" s="94"/>
      <c r="G61" s="95" t="s">
        <v>80</v>
      </c>
    </row>
  </sheetData>
  <printOptions horizontalCentered="1"/>
  <pageMargins left="0.5905511811023623" right="0.5905511811023623" top="0.6692913385826772" bottom="0.7086614173228347" header="0.5118110236220472" footer="0.3937007874015748"/>
  <pageSetup firstPageNumber="58" useFirstPageNumber="1"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UM</cp:lastModifiedBy>
  <cp:lastPrinted>2004-03-18T13:04:47Z</cp:lastPrinted>
  <dcterms:created xsi:type="dcterms:W3CDTF">2000-10-16T12:51:24Z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