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185" windowHeight="9120" activeTab="0"/>
  </bookViews>
  <sheets>
    <sheet name="załącznik" sheetId="1" r:id="rId1"/>
  </sheets>
  <definedNames>
    <definedName name="_xlnm.Print_Titles" localSheetId="0">'załącznik'!$10:$10</definedName>
  </definedNames>
  <calcPr fullCalcOnLoad="1"/>
</workbook>
</file>

<file path=xl/sharedStrings.xml><?xml version="1.0" encoding="utf-8"?>
<sst xmlns="http://schemas.openxmlformats.org/spreadsheetml/2006/main" count="98" uniqueCount="76">
  <si>
    <t>Załącznik Nr 6</t>
  </si>
  <si>
    <t>w  złotych</t>
  </si>
  <si>
    <t>Przychody</t>
  </si>
  <si>
    <t>Wydatki</t>
  </si>
  <si>
    <t>Treść</t>
  </si>
  <si>
    <t>wg uchwały budżetowej</t>
  </si>
  <si>
    <t>po zmianach</t>
  </si>
  <si>
    <t>w tym:      dotacja</t>
  </si>
  <si>
    <t xml:space="preserve">Razem zakłady budżetowe </t>
  </si>
  <si>
    <t>Razem gospodarstwa pomocnicze</t>
  </si>
  <si>
    <t>Razem środki specjalne</t>
  </si>
  <si>
    <t>Szkoły podstawowe</t>
  </si>
  <si>
    <t>Licea ogólnokształcące</t>
  </si>
  <si>
    <t>Placówki wychowania pozaszkolnego</t>
  </si>
  <si>
    <t>Żłobki</t>
  </si>
  <si>
    <t>Domy pomocy społecznej</t>
  </si>
  <si>
    <t>Zarząd Nieruchomości Komunalnych</t>
  </si>
  <si>
    <t>MOSiR "Bystrzyca"</t>
  </si>
  <si>
    <t>Zespół Szkół Elektronicznych                             Warsztaty Szkolne</t>
  </si>
  <si>
    <t>Zespół Szkół Energetycznych                                      Warsztaty Szkolne</t>
  </si>
  <si>
    <t>Zespół Szkół  Mechanicznych                                Warsztaty Szkolne</t>
  </si>
  <si>
    <t>Oświata i wychowanie</t>
  </si>
  <si>
    <t>Komendy powiatowe Państwowej Straży Pożarnej</t>
  </si>
  <si>
    <t>Zakłady budżetowe, gospodarstwa pomocnicze i środki specjalne</t>
  </si>
  <si>
    <t>Lubelski Ośrodek Informacji Turystycznej</t>
  </si>
  <si>
    <t xml:space="preserve">Zadania własne </t>
  </si>
  <si>
    <t>Zespół Szkół Samochodowych Nr 2                                    Warsztaty Szkolne</t>
  </si>
  <si>
    <t>Szkoły artystyczne</t>
  </si>
  <si>
    <t>Zadania zlecone</t>
  </si>
  <si>
    <t>Opieka społeczna</t>
  </si>
  <si>
    <t>Lubelskie Centrum Edukacji Zawodowej                                      Warsztaty Międzyszkolne</t>
  </si>
  <si>
    <t>Dz.</t>
  </si>
  <si>
    <t>80197</t>
  </si>
  <si>
    <t>Edukacyjna opieka wychowawcza</t>
  </si>
  <si>
    <t>85497</t>
  </si>
  <si>
    <t>Administracja publiczna</t>
  </si>
  <si>
    <t>Urzędy miast i miast na prawach powiatu</t>
  </si>
  <si>
    <t>Placówki opiekuńczo-wychowawcze</t>
  </si>
  <si>
    <t>Specjalne ośrodki szkolno-wychowawcze</t>
  </si>
  <si>
    <t>01021</t>
  </si>
  <si>
    <t>010</t>
  </si>
  <si>
    <t>754</t>
  </si>
  <si>
    <t>75411</t>
  </si>
  <si>
    <t>Ośrodki adopcyjno-opiekuńcze</t>
  </si>
  <si>
    <t>Przedszkola</t>
  </si>
  <si>
    <t>w tym:</t>
  </si>
  <si>
    <t>dotacja przedmiotowa</t>
  </si>
  <si>
    <t>dotacja celowa na inwestycje</t>
  </si>
  <si>
    <t>Ośrodki wsparcia</t>
  </si>
  <si>
    <t>6:5</t>
  </si>
  <si>
    <t>11:10</t>
  </si>
  <si>
    <t>Rozdz.</t>
  </si>
  <si>
    <t>Inspekcja Weterynaryjna</t>
  </si>
  <si>
    <t xml:space="preserve">Ogółem "gospodarka 
pozabudżetowa"  </t>
  </si>
  <si>
    <t>Centra kształcenia ustawicznego 
i praktycznego oraz ośrodki dokształcania zawodowego</t>
  </si>
  <si>
    <t>Szkoły zawodowe</t>
  </si>
  <si>
    <t>Pozostała działalność</t>
  </si>
  <si>
    <t>Gimnazja</t>
  </si>
  <si>
    <t>%</t>
  </si>
  <si>
    <t>Ośrodki pomocy społecznej</t>
  </si>
  <si>
    <t>Zadania realizowane na podstawie porozumień i umów</t>
  </si>
  <si>
    <t>Zespół Szkół Nr 5 
Warsztaty Szkolne</t>
  </si>
  <si>
    <t>Państwowe Szkoły Budownictwa 
i Geodezji Warsztaty Szkolne</t>
  </si>
  <si>
    <t>Zespół Szkół Nr 3 
Warsztaty Szkolne</t>
  </si>
  <si>
    <t>Rady Miasta Lublin</t>
  </si>
  <si>
    <t>w tym: limit wynagrodzeń</t>
  </si>
  <si>
    <t>Wykonanie na 31 grudnia 
2003 roku</t>
  </si>
  <si>
    <t>Plan                             na 2003 rok</t>
  </si>
  <si>
    <t>Plan                        na 2003 rok</t>
  </si>
  <si>
    <t>Poradnie psychologiczno-pedagogiczne, 
w tym poradnie specjalistyczne</t>
  </si>
  <si>
    <t>Zespół Szkół Samochodowych 
im. St. Syroczyńskiego 
Warsztaty Szkolne</t>
  </si>
  <si>
    <t>Specjalny Ośrodek Szkolno - Wychowawczy Nr 1, Warsztaty Szkolne</t>
  </si>
  <si>
    <t>PRZEWODNICZĄCY RADY MIASTA</t>
  </si>
  <si>
    <t>dr Zbigniew Targoński</t>
  </si>
  <si>
    <t>do uchwały Nr 396/XVIII/2004</t>
  </si>
  <si>
    <t>z dnia 29 kwietnia 2004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</si>
</sst>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%"/>
    <numFmt numFmtId="166" formatCode="00\-000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3"/>
      <name val="Arial CE"/>
      <family val="2"/>
    </font>
    <font>
      <sz val="11"/>
      <name val="Arial CE"/>
      <family val="2"/>
    </font>
    <font>
      <sz val="10"/>
      <name val="Arial"/>
      <family val="2"/>
    </font>
    <font>
      <sz val="10"/>
      <color indexed="8"/>
      <name val="Arial CE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tted"/>
      <bottom style="thin"/>
    </border>
    <border>
      <left style="thin"/>
      <right style="thick"/>
      <top style="double"/>
      <bottom style="double"/>
    </border>
    <border>
      <left style="thin"/>
      <right style="thin"/>
      <top style="dotted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wrapText="1"/>
    </xf>
    <xf numFmtId="3" fontId="0" fillId="0" borderId="0" xfId="0" applyNumberFormat="1" applyAlignment="1">
      <alignment horizontal="centerContinuous"/>
    </xf>
    <xf numFmtId="3" fontId="4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/>
    </xf>
    <xf numFmtId="0" fontId="3" fillId="0" borderId="3" xfId="0" applyFont="1" applyBorder="1" applyAlignment="1">
      <alignment horizontal="left" wrapText="1"/>
    </xf>
    <xf numFmtId="3" fontId="3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3" fillId="0" borderId="4" xfId="0" applyFont="1" applyBorder="1" applyAlignment="1">
      <alignment horizontal="left" wrapText="1"/>
    </xf>
    <xf numFmtId="3" fontId="3" fillId="0" borderId="5" xfId="0" applyNumberFormat="1" applyFont="1" applyBorder="1" applyAlignment="1">
      <alignment horizontal="left" wrapText="1"/>
    </xf>
    <xf numFmtId="3" fontId="3" fillId="0" borderId="6" xfId="0" applyNumberFormat="1" applyFont="1" applyBorder="1" applyAlignment="1">
      <alignment/>
    </xf>
    <xf numFmtId="0" fontId="2" fillId="0" borderId="3" xfId="0" applyFont="1" applyBorder="1" applyAlignment="1">
      <alignment wrapText="1"/>
    </xf>
    <xf numFmtId="3" fontId="2" fillId="0" borderId="4" xfId="0" applyNumberFormat="1" applyFont="1" applyBorder="1" applyAlignment="1">
      <alignment/>
    </xf>
    <xf numFmtId="0" fontId="0" fillId="0" borderId="7" xfId="0" applyFont="1" applyBorder="1" applyAlignment="1">
      <alignment wrapText="1"/>
    </xf>
    <xf numFmtId="3" fontId="0" fillId="0" borderId="8" xfId="0" applyNumberFormat="1" applyFont="1" applyBorder="1" applyAlignment="1">
      <alignment/>
    </xf>
    <xf numFmtId="0" fontId="0" fillId="0" borderId="9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3" fillId="0" borderId="4" xfId="0" applyNumberFormat="1" applyFont="1" applyBorder="1" applyAlignment="1">
      <alignment/>
    </xf>
    <xf numFmtId="10" fontId="2" fillId="0" borderId="4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8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2" borderId="11" xfId="0" applyFont="1" applyFill="1" applyBorder="1" applyAlignment="1">
      <alignment horizontal="center" wrapText="1"/>
    </xf>
    <xf numFmtId="3" fontId="1" fillId="2" borderId="12" xfId="0" applyNumberFormat="1" applyFont="1" applyFill="1" applyBorder="1" applyAlignment="1">
      <alignment horizontal="right"/>
    </xf>
    <xf numFmtId="0" fontId="0" fillId="0" borderId="13" xfId="0" applyFont="1" applyBorder="1" applyAlignment="1">
      <alignment wrapText="1"/>
    </xf>
    <xf numFmtId="3" fontId="3" fillId="0" borderId="3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1" fillId="2" borderId="12" xfId="0" applyNumberFormat="1" applyFont="1" applyFill="1" applyBorder="1" applyAlignment="1">
      <alignment horizontal="right" wrapText="1"/>
    </xf>
    <xf numFmtId="0" fontId="3" fillId="0" borderId="4" xfId="0" applyNumberFormat="1" applyFont="1" applyBorder="1" applyAlignment="1">
      <alignment wrapText="1"/>
    </xf>
    <xf numFmtId="0" fontId="0" fillId="0" borderId="6" xfId="0" applyNumberFormat="1" applyFont="1" applyBorder="1" applyAlignment="1">
      <alignment wrapText="1"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Continuous"/>
    </xf>
    <xf numFmtId="10" fontId="8" fillId="0" borderId="0" xfId="0" applyNumberFormat="1" applyFont="1" applyAlignment="1">
      <alignment/>
    </xf>
    <xf numFmtId="10" fontId="1" fillId="2" borderId="12" xfId="0" applyNumberFormat="1" applyFont="1" applyFill="1" applyBorder="1" applyAlignment="1">
      <alignment horizontal="right"/>
    </xf>
    <xf numFmtId="0" fontId="4" fillId="0" borderId="14" xfId="0" applyNumberFormat="1" applyFont="1" applyBorder="1" applyAlignment="1">
      <alignment horizontal="center" vertical="center"/>
    </xf>
    <xf numFmtId="10" fontId="0" fillId="0" borderId="15" xfId="0" applyNumberFormat="1" applyFont="1" applyBorder="1" applyAlignment="1">
      <alignment/>
    </xf>
    <xf numFmtId="0" fontId="0" fillId="0" borderId="0" xfId="0" applyAlignment="1">
      <alignment/>
    </xf>
    <xf numFmtId="0" fontId="4" fillId="0" borderId="16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0" fontId="0" fillId="0" borderId="10" xfId="0" applyNumberFormat="1" applyFont="1" applyBorder="1" applyAlignment="1">
      <alignment/>
    </xf>
    <xf numFmtId="0" fontId="4" fillId="0" borderId="17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6" fillId="0" borderId="17" xfId="0" applyFont="1" applyBorder="1" applyAlignment="1">
      <alignment horizontal="center" wrapText="1"/>
    </xf>
    <xf numFmtId="0" fontId="1" fillId="3" borderId="18" xfId="0" applyNumberFormat="1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center" wrapText="1"/>
    </xf>
    <xf numFmtId="10" fontId="0" fillId="0" borderId="4" xfId="0" applyNumberFormat="1" applyFont="1" applyBorder="1" applyAlignment="1">
      <alignment/>
    </xf>
    <xf numFmtId="10" fontId="0" fillId="0" borderId="19" xfId="0" applyNumberFormat="1" applyFont="1" applyBorder="1" applyAlignment="1">
      <alignment/>
    </xf>
    <xf numFmtId="10" fontId="0" fillId="0" borderId="2" xfId="0" applyNumberFormat="1" applyFont="1" applyBorder="1" applyAlignment="1">
      <alignment/>
    </xf>
    <xf numFmtId="0" fontId="2" fillId="0" borderId="6" xfId="0" applyFont="1" applyBorder="1" applyAlignment="1">
      <alignment horizontal="left" wrapText="1"/>
    </xf>
    <xf numFmtId="3" fontId="2" fillId="0" borderId="5" xfId="0" applyNumberFormat="1" applyFont="1" applyBorder="1" applyAlignment="1">
      <alignment/>
    </xf>
    <xf numFmtId="49" fontId="2" fillId="0" borderId="4" xfId="0" applyNumberFormat="1" applyFont="1" applyBorder="1" applyAlignment="1">
      <alignment wrapText="1"/>
    </xf>
    <xf numFmtId="10" fontId="2" fillId="0" borderId="4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19" xfId="0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10" fontId="0" fillId="0" borderId="8" xfId="0" applyNumberFormat="1" applyFont="1" applyBorder="1" applyAlignment="1">
      <alignment/>
    </xf>
    <xf numFmtId="10" fontId="2" fillId="0" borderId="6" xfId="0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3" fontId="6" fillId="0" borderId="21" xfId="0" applyNumberFormat="1" applyFont="1" applyBorder="1" applyAlignment="1">
      <alignment horizontal="center" wrapText="1"/>
    </xf>
    <xf numFmtId="10" fontId="6" fillId="0" borderId="22" xfId="0" applyNumberFormat="1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4" fillId="0" borderId="20" xfId="0" applyFont="1" applyBorder="1" applyAlignment="1">
      <alignment vertical="top"/>
    </xf>
    <xf numFmtId="3" fontId="6" fillId="0" borderId="24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3" fontId="6" fillId="0" borderId="23" xfId="0" applyNumberFormat="1" applyFont="1" applyBorder="1" applyAlignment="1">
      <alignment horizontal="center" vertical="top" wrapText="1"/>
    </xf>
    <xf numFmtId="20" fontId="6" fillId="0" borderId="25" xfId="0" applyNumberFormat="1" applyFont="1" applyBorder="1" applyAlignment="1" quotePrefix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4" fillId="0" borderId="23" xfId="0" applyFont="1" applyBorder="1" applyAlignment="1">
      <alignment vertical="center"/>
    </xf>
    <xf numFmtId="3" fontId="6" fillId="0" borderId="26" xfId="0" applyNumberFormat="1" applyFont="1" applyBorder="1" applyAlignment="1">
      <alignment horizontal="centerContinuous" vertical="center"/>
    </xf>
    <xf numFmtId="3" fontId="6" fillId="0" borderId="27" xfId="0" applyNumberFormat="1" applyFont="1" applyBorder="1" applyAlignment="1">
      <alignment horizontal="left" vertical="center"/>
    </xf>
    <xf numFmtId="10" fontId="6" fillId="0" borderId="21" xfId="0" applyNumberFormat="1" applyFont="1" applyBorder="1" applyAlignment="1">
      <alignment horizontal="centerContinuous" vertical="center"/>
    </xf>
    <xf numFmtId="3" fontId="4" fillId="0" borderId="26" xfId="0" applyNumberFormat="1" applyFont="1" applyBorder="1" applyAlignment="1">
      <alignment horizontal="left" vertical="center"/>
    </xf>
    <xf numFmtId="0" fontId="4" fillId="0" borderId="28" xfId="0" applyFont="1" applyBorder="1" applyAlignment="1">
      <alignment horizontal="centerContinuous" vertical="center"/>
    </xf>
    <xf numFmtId="0" fontId="0" fillId="4" borderId="19" xfId="0" applyFill="1" applyBorder="1" applyAlignment="1">
      <alignment/>
    </xf>
    <xf numFmtId="1" fontId="0" fillId="4" borderId="29" xfId="0" applyNumberFormat="1" applyFont="1" applyFill="1" applyBorder="1" applyAlignment="1">
      <alignment wrapText="1"/>
    </xf>
    <xf numFmtId="0" fontId="0" fillId="4" borderId="29" xfId="0" applyFont="1" applyFill="1" applyBorder="1" applyAlignment="1">
      <alignment wrapText="1"/>
    </xf>
    <xf numFmtId="3" fontId="0" fillId="4" borderId="29" xfId="0" applyNumberFormat="1" applyFont="1" applyFill="1" applyBorder="1" applyAlignment="1">
      <alignment/>
    </xf>
    <xf numFmtId="0" fontId="0" fillId="4" borderId="0" xfId="0" applyFill="1" applyAlignment="1">
      <alignment/>
    </xf>
    <xf numFmtId="1" fontId="0" fillId="4" borderId="2" xfId="0" applyNumberFormat="1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3" fontId="0" fillId="4" borderId="2" xfId="0" applyNumberFormat="1" applyFont="1" applyFill="1" applyBorder="1" applyAlignment="1">
      <alignment/>
    </xf>
    <xf numFmtId="10" fontId="0" fillId="4" borderId="2" xfId="0" applyNumberFormat="1" applyFont="1" applyFill="1" applyBorder="1" applyAlignment="1">
      <alignment/>
    </xf>
    <xf numFmtId="1" fontId="0" fillId="4" borderId="8" xfId="0" applyNumberFormat="1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3" fontId="0" fillId="4" borderId="8" xfId="0" applyNumberFormat="1" applyFont="1" applyFill="1" applyBorder="1" applyAlignment="1">
      <alignment/>
    </xf>
    <xf numFmtId="10" fontId="0" fillId="4" borderId="8" xfId="0" applyNumberFormat="1" applyFon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6" xfId="0" applyNumberFormat="1" applyFont="1" applyFill="1" applyBorder="1" applyAlignment="1">
      <alignment wrapText="1"/>
    </xf>
    <xf numFmtId="0" fontId="0" fillId="4" borderId="6" xfId="0" applyFont="1" applyFill="1" applyBorder="1" applyAlignment="1">
      <alignment wrapText="1"/>
    </xf>
    <xf numFmtId="3" fontId="0" fillId="4" borderId="6" xfId="0" applyNumberFormat="1" applyFont="1" applyFill="1" applyBorder="1" applyAlignment="1">
      <alignment/>
    </xf>
    <xf numFmtId="10" fontId="0" fillId="4" borderId="6" xfId="0" applyNumberFormat="1" applyFon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19" xfId="0" applyNumberFormat="1" applyFont="1" applyFill="1" applyBorder="1" applyAlignment="1">
      <alignment wrapText="1"/>
    </xf>
    <xf numFmtId="0" fontId="0" fillId="4" borderId="19" xfId="0" applyFont="1" applyFill="1" applyBorder="1" applyAlignment="1">
      <alignment wrapText="1"/>
    </xf>
    <xf numFmtId="3" fontId="0" fillId="4" borderId="30" xfId="0" applyNumberFormat="1" applyFont="1" applyFill="1" applyBorder="1" applyAlignment="1">
      <alignment/>
    </xf>
    <xf numFmtId="3" fontId="0" fillId="4" borderId="19" xfId="0" applyNumberFormat="1" applyFont="1" applyFill="1" applyBorder="1" applyAlignment="1">
      <alignment/>
    </xf>
    <xf numFmtId="10" fontId="0" fillId="4" borderId="19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0" fillId="4" borderId="4" xfId="0" applyFill="1" applyBorder="1" applyAlignment="1">
      <alignment/>
    </xf>
    <xf numFmtId="0" fontId="0" fillId="4" borderId="4" xfId="0" applyNumberFormat="1" applyFont="1" applyFill="1" applyBorder="1" applyAlignment="1">
      <alignment wrapText="1"/>
    </xf>
    <xf numFmtId="0" fontId="0" fillId="4" borderId="4" xfId="0" applyFont="1" applyFill="1" applyBorder="1" applyAlignment="1">
      <alignment wrapText="1"/>
    </xf>
    <xf numFmtId="3" fontId="0" fillId="4" borderId="3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10" fontId="0" fillId="4" borderId="4" xfId="0" applyNumberFormat="1" applyFont="1" applyFill="1" applyBorder="1" applyAlignment="1">
      <alignment/>
    </xf>
    <xf numFmtId="3" fontId="0" fillId="4" borderId="19" xfId="0" applyNumberFormat="1" applyFont="1" applyFill="1" applyBorder="1" applyAlignment="1">
      <alignment wrapText="1"/>
    </xf>
    <xf numFmtId="3" fontId="0" fillId="4" borderId="30" xfId="0" applyNumberFormat="1" applyFont="1" applyFill="1" applyBorder="1" applyAlignment="1">
      <alignment wrapText="1"/>
    </xf>
    <xf numFmtId="3" fontId="0" fillId="4" borderId="3" xfId="0" applyNumberFormat="1" applyFont="1" applyFill="1" applyBorder="1" applyAlignment="1">
      <alignment wrapText="1"/>
    </xf>
    <xf numFmtId="0" fontId="2" fillId="4" borderId="4" xfId="0" applyFont="1" applyFill="1" applyBorder="1" applyAlignment="1">
      <alignment/>
    </xf>
    <xf numFmtId="0" fontId="2" fillId="4" borderId="6" xfId="0" applyNumberFormat="1" applyFont="1" applyFill="1" applyBorder="1" applyAlignment="1">
      <alignment wrapText="1"/>
    </xf>
    <xf numFmtId="3" fontId="2" fillId="4" borderId="3" xfId="0" applyNumberFormat="1" applyFont="1" applyFill="1" applyBorder="1" applyAlignment="1">
      <alignment horizontal="left" wrapText="1"/>
    </xf>
    <xf numFmtId="3" fontId="2" fillId="4" borderId="4" xfId="0" applyNumberFormat="1" applyFont="1" applyFill="1" applyBorder="1" applyAlignment="1">
      <alignment/>
    </xf>
    <xf numFmtId="10" fontId="2" fillId="4" borderId="4" xfId="0" applyNumberFormat="1" applyFont="1" applyFill="1" applyBorder="1" applyAlignment="1">
      <alignment/>
    </xf>
    <xf numFmtId="3" fontId="0" fillId="4" borderId="3" xfId="0" applyNumberFormat="1" applyFont="1" applyFill="1" applyBorder="1" applyAlignment="1">
      <alignment horizontal="left" wrapText="1"/>
    </xf>
    <xf numFmtId="3" fontId="0" fillId="4" borderId="4" xfId="0" applyNumberFormat="1" applyFont="1" applyFill="1" applyBorder="1" applyAlignment="1">
      <alignment/>
    </xf>
    <xf numFmtId="10" fontId="0" fillId="4" borderId="4" xfId="0" applyNumberFormat="1" applyFont="1" applyFill="1" applyBorder="1" applyAlignment="1">
      <alignment/>
    </xf>
    <xf numFmtId="0" fontId="0" fillId="4" borderId="29" xfId="0" applyNumberFormat="1" applyFont="1" applyFill="1" applyBorder="1" applyAlignment="1">
      <alignment wrapText="1"/>
    </xf>
    <xf numFmtId="0" fontId="0" fillId="4" borderId="31" xfId="0" applyFont="1" applyFill="1" applyBorder="1" applyAlignment="1">
      <alignment wrapText="1"/>
    </xf>
    <xf numFmtId="3" fontId="0" fillId="4" borderId="29" xfId="0" applyNumberFormat="1" applyFont="1" applyFill="1" applyBorder="1" applyAlignment="1">
      <alignment/>
    </xf>
    <xf numFmtId="10" fontId="0" fillId="4" borderId="29" xfId="0" applyNumberFormat="1" applyFont="1" applyFill="1" applyBorder="1" applyAlignment="1">
      <alignment/>
    </xf>
    <xf numFmtId="0" fontId="0" fillId="4" borderId="2" xfId="0" applyNumberFormat="1" applyFont="1" applyFill="1" applyBorder="1" applyAlignment="1">
      <alignment wrapText="1"/>
    </xf>
    <xf numFmtId="0" fontId="0" fillId="4" borderId="9" xfId="0" applyFont="1" applyFill="1" applyBorder="1" applyAlignment="1">
      <alignment wrapText="1"/>
    </xf>
    <xf numFmtId="3" fontId="0" fillId="4" borderId="2" xfId="0" applyNumberFormat="1" applyFont="1" applyFill="1" applyBorder="1" applyAlignment="1">
      <alignment/>
    </xf>
    <xf numFmtId="10" fontId="0" fillId="4" borderId="8" xfId="0" applyNumberFormat="1" applyFont="1" applyFill="1" applyBorder="1" applyAlignment="1">
      <alignment/>
    </xf>
    <xf numFmtId="10" fontId="0" fillId="4" borderId="15" xfId="0" applyNumberFormat="1" applyFont="1" applyFill="1" applyBorder="1" applyAlignment="1">
      <alignment/>
    </xf>
    <xf numFmtId="0" fontId="0" fillId="4" borderId="8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3" fontId="0" fillId="4" borderId="8" xfId="0" applyNumberFormat="1" applyFont="1" applyFill="1" applyBorder="1" applyAlignment="1">
      <alignment/>
    </xf>
    <xf numFmtId="0" fontId="0" fillId="4" borderId="3" xfId="0" applyFont="1" applyFill="1" applyBorder="1" applyAlignment="1">
      <alignment wrapText="1"/>
    </xf>
    <xf numFmtId="3" fontId="2" fillId="4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3" fontId="2" fillId="4" borderId="6" xfId="0" applyNumberFormat="1" applyFont="1" applyFill="1" applyBorder="1" applyAlignment="1">
      <alignment/>
    </xf>
    <xf numFmtId="0" fontId="0" fillId="4" borderId="4" xfId="0" applyFill="1" applyBorder="1" applyAlignment="1">
      <alignment/>
    </xf>
    <xf numFmtId="1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/>
    </xf>
    <xf numFmtId="10" fontId="0" fillId="4" borderId="10" xfId="0" applyNumberFormat="1" applyFont="1" applyFill="1" applyBorder="1" applyAlignment="1">
      <alignment/>
    </xf>
    <xf numFmtId="10" fontId="2" fillId="4" borderId="6" xfId="0" applyNumberFormat="1" applyFont="1" applyFill="1" applyBorder="1" applyAlignment="1">
      <alignment/>
    </xf>
    <xf numFmtId="0" fontId="0" fillId="4" borderId="13" xfId="0" applyFont="1" applyFill="1" applyBorder="1" applyAlignment="1">
      <alignment wrapText="1"/>
    </xf>
    <xf numFmtId="3" fontId="1" fillId="4" borderId="12" xfId="0" applyNumberFormat="1" applyFont="1" applyFill="1" applyBorder="1" applyAlignment="1">
      <alignment wrapText="1"/>
    </xf>
    <xf numFmtId="0" fontId="1" fillId="4" borderId="12" xfId="0" applyFont="1" applyFill="1" applyBorder="1" applyAlignment="1">
      <alignment horizontal="center" wrapText="1"/>
    </xf>
    <xf numFmtId="3" fontId="1" fillId="4" borderId="12" xfId="0" applyNumberFormat="1" applyFont="1" applyFill="1" applyBorder="1" applyAlignment="1">
      <alignment/>
    </xf>
    <xf numFmtId="10" fontId="1" fillId="4" borderId="12" xfId="0" applyNumberFormat="1" applyFont="1" applyFill="1" applyBorder="1" applyAlignment="1">
      <alignment/>
    </xf>
    <xf numFmtId="0" fontId="3" fillId="4" borderId="4" xfId="0" applyFont="1" applyFill="1" applyBorder="1" applyAlignment="1">
      <alignment wrapText="1"/>
    </xf>
    <xf numFmtId="3" fontId="3" fillId="4" borderId="4" xfId="0" applyNumberFormat="1" applyFont="1" applyFill="1" applyBorder="1" applyAlignment="1">
      <alignment/>
    </xf>
    <xf numFmtId="10" fontId="3" fillId="4" borderId="4" xfId="0" applyNumberFormat="1" applyFont="1" applyFill="1" applyBorder="1" applyAlignment="1">
      <alignment/>
    </xf>
    <xf numFmtId="3" fontId="3" fillId="4" borderId="4" xfId="0" applyNumberFormat="1" applyFont="1" applyFill="1" applyBorder="1" applyAlignment="1">
      <alignment wrapText="1"/>
    </xf>
    <xf numFmtId="49" fontId="0" fillId="4" borderId="4" xfId="0" applyNumberFormat="1" applyFont="1" applyFill="1" applyBorder="1" applyAlignment="1">
      <alignment horizontal="right" wrapText="1"/>
    </xf>
    <xf numFmtId="0" fontId="0" fillId="4" borderId="0" xfId="0" applyFont="1" applyFill="1" applyAlignment="1">
      <alignment/>
    </xf>
    <xf numFmtId="0" fontId="0" fillId="4" borderId="5" xfId="0" applyFont="1" applyFill="1" applyBorder="1" applyAlignment="1">
      <alignment wrapText="1"/>
    </xf>
    <xf numFmtId="1" fontId="0" fillId="4" borderId="6" xfId="0" applyNumberFormat="1" applyFont="1" applyFill="1" applyBorder="1" applyAlignment="1">
      <alignment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" fontId="2" fillId="4" borderId="4" xfId="0" applyNumberFormat="1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4" borderId="0" xfId="0" applyFont="1" applyFill="1" applyAlignment="1">
      <alignment/>
    </xf>
    <xf numFmtId="3" fontId="0" fillId="0" borderId="19" xfId="0" applyNumberFormat="1" applyFont="1" applyBorder="1" applyAlignment="1">
      <alignment/>
    </xf>
    <xf numFmtId="3" fontId="0" fillId="4" borderId="15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0" fontId="2" fillId="4" borderId="6" xfId="0" applyFont="1" applyFill="1" applyBorder="1" applyAlignment="1">
      <alignment/>
    </xf>
    <xf numFmtId="3" fontId="3" fillId="4" borderId="18" xfId="0" applyNumberFormat="1" applyFont="1" applyFill="1" applyBorder="1" applyAlignment="1">
      <alignment wrapText="1"/>
    </xf>
    <xf numFmtId="3" fontId="11" fillId="0" borderId="4" xfId="0" applyNumberFormat="1" applyFont="1" applyBorder="1" applyAlignment="1" quotePrefix="1">
      <alignment horizontal="right"/>
    </xf>
    <xf numFmtId="0" fontId="11" fillId="0" borderId="4" xfId="0" applyNumberFormat="1" applyFont="1" applyBorder="1" applyAlignment="1" quotePrefix="1">
      <alignment horizontal="right"/>
    </xf>
    <xf numFmtId="0" fontId="11" fillId="0" borderId="4" xfId="0" applyFont="1" applyBorder="1" applyAlignment="1">
      <alignment wrapText="1"/>
    </xf>
    <xf numFmtId="3" fontId="11" fillId="0" borderId="4" xfId="0" applyNumberFormat="1" applyFont="1" applyBorder="1" applyAlignment="1">
      <alignment/>
    </xf>
    <xf numFmtId="10" fontId="11" fillId="0" borderId="4" xfId="0" applyNumberFormat="1" applyFont="1" applyBorder="1" applyAlignment="1">
      <alignment/>
    </xf>
    <xf numFmtId="3" fontId="11" fillId="0" borderId="32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4" borderId="33" xfId="0" applyFont="1" applyFill="1" applyBorder="1" applyAlignment="1">
      <alignment/>
    </xf>
    <xf numFmtId="0" fontId="12" fillId="0" borderId="3" xfId="0" applyFont="1" applyBorder="1" applyAlignment="1">
      <alignment wrapText="1"/>
    </xf>
    <xf numFmtId="3" fontId="13" fillId="3" borderId="6" xfId="0" applyNumberFormat="1" applyFont="1" applyFill="1" applyBorder="1" applyAlignment="1">
      <alignment horizontal="right"/>
    </xf>
    <xf numFmtId="10" fontId="13" fillId="3" borderId="6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right" wrapText="1"/>
    </xf>
    <xf numFmtId="49" fontId="0" fillId="0" borderId="2" xfId="0" applyNumberFormat="1" applyFont="1" applyBorder="1" applyAlignment="1">
      <alignment horizontal="right" wrapText="1"/>
    </xf>
    <xf numFmtId="49" fontId="0" fillId="0" borderId="8" xfId="0" applyNumberFormat="1" applyFont="1" applyBorder="1" applyAlignment="1">
      <alignment horizontal="right" wrapText="1"/>
    </xf>
    <xf numFmtId="0" fontId="0" fillId="4" borderId="6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3" fontId="6" fillId="0" borderId="16" xfId="0" applyNumberFormat="1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0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="75" zoomScaleNormal="75" workbookViewId="0" topLeftCell="A1">
      <selection activeCell="G4" sqref="G4"/>
    </sheetView>
  </sheetViews>
  <sheetFormatPr defaultColWidth="9.00390625" defaultRowHeight="12.75"/>
  <cols>
    <col min="1" max="1" width="4.875" style="0" customWidth="1"/>
    <col min="2" max="2" width="6.625" style="26" customWidth="1"/>
    <col min="3" max="3" width="36.125" style="0" customWidth="1"/>
    <col min="4" max="4" width="12.25390625" style="2" customWidth="1"/>
    <col min="5" max="5" width="12.625" style="2" customWidth="1"/>
    <col min="6" max="6" width="11.75390625" style="2" customWidth="1"/>
    <col min="7" max="7" width="10.875" style="2" customWidth="1"/>
    <col min="8" max="8" width="9.625" style="41" customWidth="1"/>
    <col min="9" max="9" width="12.375" style="2" customWidth="1"/>
    <col min="10" max="10" width="12.75390625" style="2" customWidth="1"/>
    <col min="11" max="11" width="13.375" style="2" customWidth="1"/>
    <col min="12" max="12" width="13.625" style="2" customWidth="1"/>
    <col min="13" max="13" width="8.125" style="0" customWidth="1"/>
    <col min="14" max="14" width="7.625" style="0" customWidth="1"/>
  </cols>
  <sheetData>
    <row r="1" ht="12" customHeight="1">
      <c r="J1" s="168" t="s">
        <v>0</v>
      </c>
    </row>
    <row r="2" ht="12" customHeight="1">
      <c r="J2" s="190" t="s">
        <v>74</v>
      </c>
    </row>
    <row r="3" spans="4:10" ht="13.5" customHeight="1">
      <c r="D3" s="7"/>
      <c r="E3" s="7"/>
      <c r="F3" s="5"/>
      <c r="G3" s="5"/>
      <c r="H3" s="42"/>
      <c r="I3" s="5"/>
      <c r="J3" s="191" t="s">
        <v>64</v>
      </c>
    </row>
    <row r="4" spans="2:10" s="32" customFormat="1" ht="13.5" customHeight="1">
      <c r="B4" s="29"/>
      <c r="C4" s="161" t="s">
        <v>23</v>
      </c>
      <c r="D4" s="30"/>
      <c r="E4" s="31"/>
      <c r="F4" s="30"/>
      <c r="G4" s="30"/>
      <c r="H4" s="43"/>
      <c r="I4" s="30"/>
      <c r="J4" s="191" t="s">
        <v>75</v>
      </c>
    </row>
    <row r="5" spans="3:5" ht="8.25" customHeight="1">
      <c r="C5" s="28"/>
      <c r="E5" s="8"/>
    </row>
    <row r="6" ht="12.75" customHeight="1" thickBot="1">
      <c r="M6" s="162" t="s">
        <v>1</v>
      </c>
    </row>
    <row r="7" spans="1:13" s="49" customFormat="1" ht="15.75" customHeight="1" thickBot="1" thickTop="1">
      <c r="A7" s="48"/>
      <c r="B7" s="48"/>
      <c r="C7" s="79"/>
      <c r="D7" s="80"/>
      <c r="E7" s="80"/>
      <c r="F7" s="80" t="s">
        <v>2</v>
      </c>
      <c r="G7" s="81"/>
      <c r="H7" s="82"/>
      <c r="I7" s="80"/>
      <c r="J7" s="80" t="s">
        <v>3</v>
      </c>
      <c r="K7" s="83"/>
      <c r="L7" s="83"/>
      <c r="M7" s="84"/>
    </row>
    <row r="8" spans="1:13" s="47" customFormat="1" ht="27" customHeight="1" thickBot="1" thickTop="1">
      <c r="A8" s="53" t="s">
        <v>31</v>
      </c>
      <c r="B8" s="53" t="s">
        <v>51</v>
      </c>
      <c r="C8" s="69" t="s">
        <v>4</v>
      </c>
      <c r="D8" s="70" t="s">
        <v>68</v>
      </c>
      <c r="E8" s="70" t="s">
        <v>67</v>
      </c>
      <c r="F8" s="187" t="s">
        <v>66</v>
      </c>
      <c r="G8" s="188"/>
      <c r="H8" s="71" t="s">
        <v>58</v>
      </c>
      <c r="I8" s="70" t="s">
        <v>68</v>
      </c>
      <c r="J8" s="70" t="s">
        <v>67</v>
      </c>
      <c r="K8" s="187" t="s">
        <v>66</v>
      </c>
      <c r="L8" s="188"/>
      <c r="M8" s="72" t="s">
        <v>58</v>
      </c>
    </row>
    <row r="9" spans="1:13" s="52" customFormat="1" ht="25.5" customHeight="1" thickBot="1" thickTop="1">
      <c r="A9" s="51"/>
      <c r="B9" s="51"/>
      <c r="C9" s="73"/>
      <c r="D9" s="74" t="s">
        <v>5</v>
      </c>
      <c r="E9" s="74" t="s">
        <v>6</v>
      </c>
      <c r="F9" s="75"/>
      <c r="G9" s="76" t="s">
        <v>7</v>
      </c>
      <c r="H9" s="77" t="s">
        <v>49</v>
      </c>
      <c r="I9" s="74" t="s">
        <v>5</v>
      </c>
      <c r="J9" s="74" t="s">
        <v>6</v>
      </c>
      <c r="K9" s="75"/>
      <c r="L9" s="76" t="s">
        <v>65</v>
      </c>
      <c r="M9" s="78" t="s">
        <v>50</v>
      </c>
    </row>
    <row r="10" spans="1:13" ht="13.5" customHeight="1" thickBot="1" thickTop="1">
      <c r="A10" s="27">
        <v>1</v>
      </c>
      <c r="B10" s="27">
        <v>2</v>
      </c>
      <c r="C10" s="1">
        <v>3</v>
      </c>
      <c r="D10" s="6">
        <v>4</v>
      </c>
      <c r="E10" s="6">
        <v>5</v>
      </c>
      <c r="F10" s="6">
        <v>6</v>
      </c>
      <c r="G10" s="6">
        <v>7</v>
      </c>
      <c r="H10" s="45">
        <v>8</v>
      </c>
      <c r="I10" s="6">
        <v>9</v>
      </c>
      <c r="J10" s="6">
        <v>10</v>
      </c>
      <c r="K10" s="6">
        <v>11</v>
      </c>
      <c r="L10" s="6">
        <v>12</v>
      </c>
      <c r="M10" s="1">
        <v>13</v>
      </c>
    </row>
    <row r="11" spans="1:13" s="3" customFormat="1" ht="25.5" customHeight="1" thickTop="1">
      <c r="A11" s="54"/>
      <c r="B11" s="54"/>
      <c r="C11" s="55" t="s">
        <v>53</v>
      </c>
      <c r="D11" s="180">
        <f>SUM(D12+D58+D62)</f>
        <v>101194312</v>
      </c>
      <c r="E11" s="180">
        <f>SUM(E12+E58+E62)</f>
        <v>103950342</v>
      </c>
      <c r="F11" s="180">
        <f>SUM(F12+F58+F62)</f>
        <v>95113135</v>
      </c>
      <c r="G11" s="180">
        <f>SUM(G12+G58+G62)</f>
        <v>9681485</v>
      </c>
      <c r="H11" s="181">
        <f>F11/E11</f>
        <v>0.9149862633448574</v>
      </c>
      <c r="I11" s="180">
        <f>SUM(I12+I58+I62)</f>
        <v>100700461</v>
      </c>
      <c r="J11" s="180">
        <f>SUM(J12+J58+J62)</f>
        <v>103701324</v>
      </c>
      <c r="K11" s="180">
        <f>SUM(K12+K58+K62)</f>
        <v>95466719</v>
      </c>
      <c r="L11" s="180">
        <f>SUM(L12+L58+L62)</f>
        <v>5873559</v>
      </c>
      <c r="M11" s="181">
        <f>K11/J11</f>
        <v>0.9205930581947054</v>
      </c>
    </row>
    <row r="12" spans="1:13" ht="21" customHeight="1" thickBot="1">
      <c r="A12" s="38"/>
      <c r="B12" s="38"/>
      <c r="C12" s="33" t="s">
        <v>25</v>
      </c>
      <c r="D12" s="34">
        <f>SUM(D13+D23+D36)</f>
        <v>100546692</v>
      </c>
      <c r="E12" s="34">
        <f>SUM(E13+E23+E36)</f>
        <v>103280485</v>
      </c>
      <c r="F12" s="34">
        <f>SUM(F13+F23+F36)</f>
        <v>94568946</v>
      </c>
      <c r="G12" s="34">
        <f>SUM(G13+G23+G36)</f>
        <v>9681485</v>
      </c>
      <c r="H12" s="44">
        <f>F12/E12</f>
        <v>0.9156516451292808</v>
      </c>
      <c r="I12" s="34">
        <f>SUM(I13+I23+I36)</f>
        <v>100050013</v>
      </c>
      <c r="J12" s="34">
        <f>SUM(J13+J23+J36)</f>
        <v>103028639</v>
      </c>
      <c r="K12" s="34">
        <f>SUM(K13+K23+K36)</f>
        <v>94871653</v>
      </c>
      <c r="L12" s="34">
        <f>SUM(L13+L23+L36)</f>
        <v>5873559</v>
      </c>
      <c r="M12" s="44">
        <f>K12/J12</f>
        <v>0.9208279748313476</v>
      </c>
    </row>
    <row r="13" spans="1:13" ht="21" customHeight="1" thickTop="1">
      <c r="A13" s="39"/>
      <c r="B13" s="39"/>
      <c r="C13" s="9" t="s">
        <v>8</v>
      </c>
      <c r="D13" s="10">
        <f>SUM(D14+D15+D19)</f>
        <v>83397340</v>
      </c>
      <c r="E13" s="10">
        <f>SUM(E14+E15+E19)</f>
        <v>84408500</v>
      </c>
      <c r="F13" s="10">
        <f>SUM(F14+F15+F19)</f>
        <v>77757718</v>
      </c>
      <c r="G13" s="10">
        <f>SUM(G14+G15+G19)</f>
        <v>9512595</v>
      </c>
      <c r="H13" s="22">
        <f>F13/E13</f>
        <v>0.9212072006966123</v>
      </c>
      <c r="I13" s="10">
        <f>SUM(I14+I15+I19)</f>
        <v>82904290</v>
      </c>
      <c r="J13" s="10">
        <f>SUM(J14+J15+J19)</f>
        <v>83971534</v>
      </c>
      <c r="K13" s="10">
        <f>SUM(K14+K15+K19)</f>
        <v>78096225</v>
      </c>
      <c r="L13" s="10">
        <f>SUM(L14+L15+L19)</f>
        <v>5039299</v>
      </c>
      <c r="M13" s="22">
        <f aca="true" t="shared" si="0" ref="M13:M63">K13/J13</f>
        <v>0.9300321344611854</v>
      </c>
    </row>
    <row r="14" spans="1:13" s="89" customFormat="1" ht="18" customHeight="1">
      <c r="A14" s="99">
        <v>630</v>
      </c>
      <c r="B14" s="99">
        <v>63001</v>
      </c>
      <c r="C14" s="100" t="s">
        <v>24</v>
      </c>
      <c r="D14" s="101">
        <v>347640</v>
      </c>
      <c r="E14" s="101">
        <v>376100</v>
      </c>
      <c r="F14" s="101">
        <v>307490</v>
      </c>
      <c r="G14" s="101">
        <v>150000</v>
      </c>
      <c r="H14" s="102">
        <f>F14/E14</f>
        <v>0.8175751130018613</v>
      </c>
      <c r="I14" s="101">
        <v>318900</v>
      </c>
      <c r="J14" s="101">
        <v>318900</v>
      </c>
      <c r="K14" s="101">
        <v>305739</v>
      </c>
      <c r="L14" s="101">
        <v>150300</v>
      </c>
      <c r="M14" s="102">
        <f t="shared" si="0"/>
        <v>0.9587300094073378</v>
      </c>
    </row>
    <row r="15" spans="1:13" s="109" customFormat="1" ht="18" customHeight="1">
      <c r="A15" s="104">
        <v>700</v>
      </c>
      <c r="B15" s="104">
        <v>70001</v>
      </c>
      <c r="C15" s="105" t="s">
        <v>16</v>
      </c>
      <c r="D15" s="106">
        <v>71419700</v>
      </c>
      <c r="E15" s="107">
        <v>71440900</v>
      </c>
      <c r="F15" s="107">
        <v>68258175</v>
      </c>
      <c r="G15" s="107">
        <f>SUM(G17:G18)</f>
        <v>4765591</v>
      </c>
      <c r="H15" s="108">
        <f>F15/E15</f>
        <v>0.955449539409498</v>
      </c>
      <c r="I15" s="107">
        <v>70910000</v>
      </c>
      <c r="J15" s="107">
        <v>71062983</v>
      </c>
      <c r="K15" s="107">
        <v>68155631</v>
      </c>
      <c r="L15" s="107">
        <v>2843000</v>
      </c>
      <c r="M15" s="108">
        <f>K15/J15</f>
        <v>0.9590876729731427</v>
      </c>
    </row>
    <row r="16" spans="1:13" s="109" customFormat="1" ht="11.25" customHeight="1">
      <c r="A16" s="103"/>
      <c r="B16" s="104"/>
      <c r="C16" s="105" t="s">
        <v>45</v>
      </c>
      <c r="D16" s="106"/>
      <c r="E16" s="107"/>
      <c r="F16" s="107"/>
      <c r="G16" s="107"/>
      <c r="H16" s="108"/>
      <c r="I16" s="107"/>
      <c r="J16" s="107"/>
      <c r="K16" s="107"/>
      <c r="L16" s="107"/>
      <c r="M16" s="108"/>
    </row>
    <row r="17" spans="1:13" s="109" customFormat="1" ht="13.5" customHeight="1">
      <c r="A17" s="103"/>
      <c r="B17" s="104"/>
      <c r="C17" s="105" t="s">
        <v>46</v>
      </c>
      <c r="D17" s="106">
        <v>4900000</v>
      </c>
      <c r="E17" s="107">
        <v>4900000</v>
      </c>
      <c r="F17" s="107">
        <v>4500000</v>
      </c>
      <c r="G17" s="107">
        <v>4500000</v>
      </c>
      <c r="H17" s="108">
        <f>F17/E17</f>
        <v>0.9183673469387755</v>
      </c>
      <c r="I17" s="107"/>
      <c r="J17" s="107"/>
      <c r="K17" s="107"/>
      <c r="L17" s="107"/>
      <c r="M17" s="108"/>
    </row>
    <row r="18" spans="1:13" s="109" customFormat="1" ht="13.5" customHeight="1">
      <c r="A18" s="110"/>
      <c r="B18" s="111"/>
      <c r="C18" s="112" t="s">
        <v>47</v>
      </c>
      <c r="D18" s="113">
        <v>300000</v>
      </c>
      <c r="E18" s="114">
        <v>300000</v>
      </c>
      <c r="F18" s="114">
        <v>265591</v>
      </c>
      <c r="G18" s="114">
        <v>265591</v>
      </c>
      <c r="H18" s="115">
        <f>F18/E18</f>
        <v>0.8853033333333333</v>
      </c>
      <c r="I18" s="114"/>
      <c r="J18" s="114"/>
      <c r="K18" s="114"/>
      <c r="L18" s="114"/>
      <c r="M18" s="115"/>
    </row>
    <row r="19" spans="1:13" s="109" customFormat="1" ht="18" customHeight="1">
      <c r="A19" s="104">
        <v>926</v>
      </c>
      <c r="B19" s="104">
        <v>92604</v>
      </c>
      <c r="C19" s="105" t="s">
        <v>17</v>
      </c>
      <c r="D19" s="116">
        <v>11630000</v>
      </c>
      <c r="E19" s="107">
        <v>12591500</v>
      </c>
      <c r="F19" s="107">
        <v>9192053</v>
      </c>
      <c r="G19" s="107">
        <f>SUM(G21:G22)</f>
        <v>4597004</v>
      </c>
      <c r="H19" s="108">
        <f>F19/E19</f>
        <v>0.7300204900131041</v>
      </c>
      <c r="I19" s="107">
        <v>11675390</v>
      </c>
      <c r="J19" s="107">
        <v>12589651</v>
      </c>
      <c r="K19" s="107">
        <f>9634855</f>
        <v>9634855</v>
      </c>
      <c r="L19" s="107">
        <v>2045999</v>
      </c>
      <c r="M19" s="108">
        <f>K19/J19</f>
        <v>0.7652996099733027</v>
      </c>
    </row>
    <row r="20" spans="1:13" s="109" customFormat="1" ht="10.5" customHeight="1">
      <c r="A20" s="103"/>
      <c r="B20" s="104"/>
      <c r="C20" s="105" t="s">
        <v>45</v>
      </c>
      <c r="D20" s="117"/>
      <c r="E20" s="106"/>
      <c r="F20" s="107"/>
      <c r="G20" s="107"/>
      <c r="H20" s="108"/>
      <c r="I20" s="106"/>
      <c r="J20" s="107"/>
      <c r="K20" s="107"/>
      <c r="L20" s="107"/>
      <c r="M20" s="108"/>
    </row>
    <row r="21" spans="1:13" s="109" customFormat="1" ht="13.5" customHeight="1">
      <c r="A21" s="103"/>
      <c r="B21" s="104"/>
      <c r="C21" s="105" t="s">
        <v>46</v>
      </c>
      <c r="D21" s="117">
        <v>1110000</v>
      </c>
      <c r="E21" s="106">
        <v>1110000</v>
      </c>
      <c r="F21" s="107">
        <v>1017004</v>
      </c>
      <c r="G21" s="107">
        <v>1017004</v>
      </c>
      <c r="H21" s="108">
        <f aca="true" t="shared" si="1" ref="H21:H26">F21/E21</f>
        <v>0.9162198198198198</v>
      </c>
      <c r="I21" s="106"/>
      <c r="J21" s="107"/>
      <c r="K21" s="107"/>
      <c r="L21" s="107"/>
      <c r="M21" s="108"/>
    </row>
    <row r="22" spans="1:13" s="109" customFormat="1" ht="13.5" customHeight="1">
      <c r="A22" s="110"/>
      <c r="B22" s="111"/>
      <c r="C22" s="112" t="s">
        <v>47</v>
      </c>
      <c r="D22" s="118">
        <v>6530000</v>
      </c>
      <c r="E22" s="113">
        <v>6530000</v>
      </c>
      <c r="F22" s="114">
        <f>3580000</f>
        <v>3580000</v>
      </c>
      <c r="G22" s="114">
        <f>3580000</f>
        <v>3580000</v>
      </c>
      <c r="H22" s="115">
        <f t="shared" si="1"/>
        <v>0.5482388973966309</v>
      </c>
      <c r="I22" s="113"/>
      <c r="J22" s="114"/>
      <c r="K22" s="114"/>
      <c r="L22" s="114"/>
      <c r="M22" s="115"/>
    </row>
    <row r="23" spans="1:13" ht="21.75" customHeight="1">
      <c r="A23" s="65"/>
      <c r="B23" s="40"/>
      <c r="C23" s="12" t="s">
        <v>9</v>
      </c>
      <c r="D23" s="36">
        <f>D24+D34</f>
        <v>2964910</v>
      </c>
      <c r="E23" s="36">
        <f>E24+E34</f>
        <v>3089527</v>
      </c>
      <c r="F23" s="36">
        <f>F24+F34</f>
        <v>2443129</v>
      </c>
      <c r="G23" s="36">
        <f>G24+G34</f>
        <v>168890</v>
      </c>
      <c r="H23" s="22">
        <f t="shared" si="1"/>
        <v>0.7907776821500508</v>
      </c>
      <c r="I23" s="36">
        <f>I24+I34</f>
        <v>2964910</v>
      </c>
      <c r="J23" s="36">
        <f>J24+J34</f>
        <v>3089527</v>
      </c>
      <c r="K23" s="36">
        <f>K24+K34</f>
        <v>2506984</v>
      </c>
      <c r="L23" s="36">
        <f>L24+L34</f>
        <v>834260</v>
      </c>
      <c r="M23" s="22">
        <f t="shared" si="0"/>
        <v>0.8114458944686355</v>
      </c>
    </row>
    <row r="24" spans="1:13" ht="19.5" customHeight="1">
      <c r="A24" s="63">
        <v>801</v>
      </c>
      <c r="B24" s="40"/>
      <c r="C24" s="59" t="s">
        <v>21</v>
      </c>
      <c r="D24" s="60">
        <f>SUM(D25:D33)</f>
        <v>2855110</v>
      </c>
      <c r="E24" s="60">
        <f>SUM(E25:E33)</f>
        <v>2954600</v>
      </c>
      <c r="F24" s="60">
        <f>SUM(F25:F33)</f>
        <v>2329869</v>
      </c>
      <c r="G24" s="60">
        <f>SUM(G25:G33)</f>
        <v>135890</v>
      </c>
      <c r="H24" s="62">
        <f t="shared" si="1"/>
        <v>0.7885564881879104</v>
      </c>
      <c r="I24" s="60">
        <f>SUM(I25:I33)</f>
        <v>2855110</v>
      </c>
      <c r="J24" s="60">
        <f>SUM(J25:J33)</f>
        <v>2954600</v>
      </c>
      <c r="K24" s="60">
        <f>SUM(K25:K33)</f>
        <v>2380386</v>
      </c>
      <c r="L24" s="60">
        <f>SUM(L25:L33)</f>
        <v>800985</v>
      </c>
      <c r="M24" s="62">
        <f t="shared" si="0"/>
        <v>0.8056542340756786</v>
      </c>
    </row>
    <row r="25" spans="1:13" ht="25.5" customHeight="1">
      <c r="A25" s="64"/>
      <c r="B25" s="183" t="s">
        <v>32</v>
      </c>
      <c r="C25" s="4" t="s">
        <v>26</v>
      </c>
      <c r="D25" s="37">
        <v>198650</v>
      </c>
      <c r="E25" s="37">
        <v>198650</v>
      </c>
      <c r="F25" s="24">
        <v>158502</v>
      </c>
      <c r="G25" s="24">
        <v>16400</v>
      </c>
      <c r="H25" s="58">
        <f t="shared" si="1"/>
        <v>0.7978957966272339</v>
      </c>
      <c r="I25" s="24">
        <v>198650</v>
      </c>
      <c r="J25" s="24">
        <v>198650</v>
      </c>
      <c r="K25" s="24">
        <v>159261</v>
      </c>
      <c r="L25" s="24">
        <v>48611</v>
      </c>
      <c r="M25" s="58">
        <f>K25/J25</f>
        <v>0.8017165869619934</v>
      </c>
    </row>
    <row r="26" spans="1:13" ht="37.5" customHeight="1">
      <c r="A26" s="64"/>
      <c r="B26" s="184" t="s">
        <v>32</v>
      </c>
      <c r="C26" s="25" t="s">
        <v>70</v>
      </c>
      <c r="D26" s="18">
        <v>377500</v>
      </c>
      <c r="E26" s="18">
        <v>418290</v>
      </c>
      <c r="F26" s="18">
        <v>405031</v>
      </c>
      <c r="G26" s="18">
        <v>15400</v>
      </c>
      <c r="H26" s="58">
        <f t="shared" si="1"/>
        <v>0.968301895813909</v>
      </c>
      <c r="I26" s="18">
        <v>377500</v>
      </c>
      <c r="J26" s="18">
        <v>418290</v>
      </c>
      <c r="K26" s="18">
        <v>405963</v>
      </c>
      <c r="L26" s="18">
        <v>110273</v>
      </c>
      <c r="M26" s="67">
        <f t="shared" si="0"/>
        <v>0.9705300150613211</v>
      </c>
    </row>
    <row r="27" spans="1:13" ht="25.5" customHeight="1">
      <c r="A27" s="64"/>
      <c r="B27" s="184" t="s">
        <v>32</v>
      </c>
      <c r="C27" s="25" t="s">
        <v>20</v>
      </c>
      <c r="D27" s="18">
        <v>285100</v>
      </c>
      <c r="E27" s="18">
        <v>285100</v>
      </c>
      <c r="F27" s="18">
        <v>249548</v>
      </c>
      <c r="G27" s="18">
        <v>23500</v>
      </c>
      <c r="H27" s="67">
        <f aca="true" t="shared" si="2" ref="H27:H33">F27/E27</f>
        <v>0.8752998947737636</v>
      </c>
      <c r="I27" s="18">
        <v>285100</v>
      </c>
      <c r="J27" s="18">
        <v>285100</v>
      </c>
      <c r="K27" s="18">
        <v>263696</v>
      </c>
      <c r="L27" s="18">
        <v>85513</v>
      </c>
      <c r="M27" s="67">
        <f t="shared" si="0"/>
        <v>0.9249245878639074</v>
      </c>
    </row>
    <row r="28" spans="1:13" ht="25.5" customHeight="1">
      <c r="A28" s="64"/>
      <c r="B28" s="184" t="s">
        <v>32</v>
      </c>
      <c r="C28" s="17" t="s">
        <v>19</v>
      </c>
      <c r="D28" s="18">
        <v>47760</v>
      </c>
      <c r="E28" s="18">
        <v>106460</v>
      </c>
      <c r="F28" s="18">
        <v>66591</v>
      </c>
      <c r="G28" s="18">
        <v>16500</v>
      </c>
      <c r="H28" s="67">
        <f t="shared" si="2"/>
        <v>0.6255025361638173</v>
      </c>
      <c r="I28" s="18">
        <v>47760</v>
      </c>
      <c r="J28" s="18">
        <v>106460</v>
      </c>
      <c r="K28" s="18">
        <v>91320</v>
      </c>
      <c r="L28" s="18">
        <v>5664</v>
      </c>
      <c r="M28" s="67">
        <f t="shared" si="0"/>
        <v>0.8577869622393387</v>
      </c>
    </row>
    <row r="29" spans="1:13" ht="26.25" customHeight="1">
      <c r="A29" s="64"/>
      <c r="B29" s="184" t="s">
        <v>32</v>
      </c>
      <c r="C29" s="17" t="s">
        <v>30</v>
      </c>
      <c r="D29" s="18">
        <v>195400</v>
      </c>
      <c r="E29" s="18">
        <v>195400</v>
      </c>
      <c r="F29" s="18">
        <v>128380</v>
      </c>
      <c r="G29" s="18">
        <v>34400</v>
      </c>
      <c r="H29" s="67">
        <f t="shared" si="2"/>
        <v>0.6570112589559877</v>
      </c>
      <c r="I29" s="18">
        <v>195400</v>
      </c>
      <c r="J29" s="18">
        <v>195400</v>
      </c>
      <c r="K29" s="18">
        <v>132988</v>
      </c>
      <c r="L29" s="18">
        <v>43638</v>
      </c>
      <c r="M29" s="67">
        <f t="shared" si="0"/>
        <v>0.6805936540429888</v>
      </c>
    </row>
    <row r="30" spans="1:13" ht="25.5" customHeight="1">
      <c r="A30" s="64"/>
      <c r="B30" s="184" t="s">
        <v>32</v>
      </c>
      <c r="C30" s="17" t="s">
        <v>63</v>
      </c>
      <c r="D30" s="18">
        <v>123950</v>
      </c>
      <c r="E30" s="18">
        <v>123950</v>
      </c>
      <c r="F30" s="18">
        <v>88837</v>
      </c>
      <c r="G30" s="18">
        <v>12400</v>
      </c>
      <c r="H30" s="67">
        <f t="shared" si="2"/>
        <v>0.7167164179104477</v>
      </c>
      <c r="I30" s="18">
        <v>123950</v>
      </c>
      <c r="J30" s="18">
        <v>123950</v>
      </c>
      <c r="K30" s="18">
        <v>73991</v>
      </c>
      <c r="L30" s="18">
        <v>29903</v>
      </c>
      <c r="M30" s="67">
        <f t="shared" si="0"/>
        <v>0.5969423154497782</v>
      </c>
    </row>
    <row r="31" spans="1:13" ht="25.5" customHeight="1">
      <c r="A31" s="64"/>
      <c r="B31" s="183" t="s">
        <v>32</v>
      </c>
      <c r="C31" s="19" t="s">
        <v>61</v>
      </c>
      <c r="D31" s="24">
        <v>1412280</v>
      </c>
      <c r="E31" s="24">
        <v>1412280</v>
      </c>
      <c r="F31" s="24">
        <v>1170493</v>
      </c>
      <c r="G31" s="24">
        <v>2400</v>
      </c>
      <c r="H31" s="57">
        <f t="shared" si="2"/>
        <v>0.8287966975387316</v>
      </c>
      <c r="I31" s="24">
        <v>1412280</v>
      </c>
      <c r="J31" s="24">
        <v>1412280</v>
      </c>
      <c r="K31" s="24">
        <v>1156645</v>
      </c>
      <c r="L31" s="24">
        <v>449000</v>
      </c>
      <c r="M31" s="57">
        <f t="shared" si="0"/>
        <v>0.8189912765174044</v>
      </c>
    </row>
    <row r="32" spans="1:13" ht="25.5" customHeight="1">
      <c r="A32" s="64"/>
      <c r="B32" s="184" t="s">
        <v>32</v>
      </c>
      <c r="C32" s="19" t="s">
        <v>62</v>
      </c>
      <c r="D32" s="24">
        <v>65920</v>
      </c>
      <c r="E32" s="24">
        <v>65920</v>
      </c>
      <c r="F32" s="24">
        <v>25595</v>
      </c>
      <c r="G32" s="24">
        <v>2700</v>
      </c>
      <c r="H32" s="46">
        <f t="shared" si="2"/>
        <v>0.3882736650485437</v>
      </c>
      <c r="I32" s="24">
        <v>65920</v>
      </c>
      <c r="J32" s="24">
        <v>65920</v>
      </c>
      <c r="K32" s="24">
        <v>59379</v>
      </c>
      <c r="L32" s="166">
        <v>15255</v>
      </c>
      <c r="M32" s="46">
        <f t="shared" si="0"/>
        <v>0.9007736650485437</v>
      </c>
    </row>
    <row r="33" spans="1:13" ht="25.5" customHeight="1">
      <c r="A33" s="65"/>
      <c r="B33" s="182" t="s">
        <v>32</v>
      </c>
      <c r="C33" s="35" t="s">
        <v>18</v>
      </c>
      <c r="D33" s="20">
        <v>148550</v>
      </c>
      <c r="E33" s="20">
        <v>148550</v>
      </c>
      <c r="F33" s="20">
        <v>36892</v>
      </c>
      <c r="G33" s="20">
        <v>12190</v>
      </c>
      <c r="H33" s="50">
        <f t="shared" si="2"/>
        <v>0.24834735779198924</v>
      </c>
      <c r="I33" s="20">
        <v>148550</v>
      </c>
      <c r="J33" s="20">
        <v>148550</v>
      </c>
      <c r="K33" s="20">
        <v>37143</v>
      </c>
      <c r="L33" s="20">
        <v>13128</v>
      </c>
      <c r="M33" s="50">
        <f t="shared" si="0"/>
        <v>0.2500370245708516</v>
      </c>
    </row>
    <row r="34" spans="1:13" ht="18.75" customHeight="1">
      <c r="A34" s="66">
        <v>854</v>
      </c>
      <c r="B34" s="61"/>
      <c r="C34" s="15" t="s">
        <v>33</v>
      </c>
      <c r="D34" s="16">
        <f>D35</f>
        <v>109800</v>
      </c>
      <c r="E34" s="16">
        <f>E35</f>
        <v>134927</v>
      </c>
      <c r="F34" s="16">
        <f>F35</f>
        <v>113260</v>
      </c>
      <c r="G34" s="16">
        <f>G35</f>
        <v>33000</v>
      </c>
      <c r="H34" s="68">
        <f aca="true" t="shared" si="3" ref="H34:H43">F34/E34</f>
        <v>0.8394168698629629</v>
      </c>
      <c r="I34" s="16">
        <f>I35</f>
        <v>109800</v>
      </c>
      <c r="J34" s="16">
        <f>J35</f>
        <v>134927</v>
      </c>
      <c r="K34" s="16">
        <f>K35</f>
        <v>126598</v>
      </c>
      <c r="L34" s="16">
        <f>L35</f>
        <v>33275</v>
      </c>
      <c r="M34" s="50">
        <f t="shared" si="0"/>
        <v>0.9382703239529523</v>
      </c>
    </row>
    <row r="35" spans="1:13" ht="25.5" customHeight="1">
      <c r="A35" s="64"/>
      <c r="B35" s="185" t="s">
        <v>34</v>
      </c>
      <c r="C35" s="179" t="s">
        <v>71</v>
      </c>
      <c r="D35" s="11">
        <v>109800</v>
      </c>
      <c r="E35" s="11">
        <v>134927</v>
      </c>
      <c r="F35" s="11">
        <v>113260</v>
      </c>
      <c r="G35" s="11">
        <v>33000</v>
      </c>
      <c r="H35" s="56">
        <f t="shared" si="3"/>
        <v>0.8394168698629629</v>
      </c>
      <c r="I35" s="11">
        <v>109800</v>
      </c>
      <c r="J35" s="11">
        <v>134927</v>
      </c>
      <c r="K35" s="11">
        <v>126598</v>
      </c>
      <c r="L35" s="11">
        <v>33275</v>
      </c>
      <c r="M35" s="56">
        <f t="shared" si="0"/>
        <v>0.9382703239529523</v>
      </c>
    </row>
    <row r="36" spans="1:13" ht="18.75" customHeight="1">
      <c r="A36" s="65"/>
      <c r="B36" s="40"/>
      <c r="C36" s="13" t="s">
        <v>10</v>
      </c>
      <c r="D36" s="14">
        <f>D37+D39+D52+D45</f>
        <v>14184442</v>
      </c>
      <c r="E36" s="14">
        <f>E37+E39+E52+E45</f>
        <v>15782458</v>
      </c>
      <c r="F36" s="14">
        <f>F39+F52+F37+F45</f>
        <v>14368099</v>
      </c>
      <c r="G36" s="14"/>
      <c r="H36" s="21">
        <f t="shared" si="3"/>
        <v>0.9103841112708806</v>
      </c>
      <c r="I36" s="14">
        <f>I37+I39+I52+I45</f>
        <v>14180813</v>
      </c>
      <c r="J36" s="14">
        <f>J37+J39+J52+J45</f>
        <v>15967578</v>
      </c>
      <c r="K36" s="14">
        <f>K37+K39+K52+K45</f>
        <v>14268444</v>
      </c>
      <c r="L36" s="14"/>
      <c r="M36" s="21">
        <f t="shared" si="0"/>
        <v>0.8935884953873405</v>
      </c>
    </row>
    <row r="37" spans="1:13" s="89" customFormat="1" ht="18.75" customHeight="1">
      <c r="A37" s="119">
        <v>750</v>
      </c>
      <c r="B37" s="120"/>
      <c r="C37" s="121" t="s">
        <v>35</v>
      </c>
      <c r="D37" s="122">
        <f>D38</f>
        <v>3560000</v>
      </c>
      <c r="E37" s="122">
        <f>E38</f>
        <v>3721628</v>
      </c>
      <c r="F37" s="122">
        <f>F38</f>
        <v>3261814</v>
      </c>
      <c r="G37" s="122"/>
      <c r="H37" s="115">
        <f t="shared" si="3"/>
        <v>0.8764481565594412</v>
      </c>
      <c r="I37" s="122">
        <f>I38</f>
        <v>3556611</v>
      </c>
      <c r="J37" s="122">
        <f>J38</f>
        <v>3801540</v>
      </c>
      <c r="K37" s="122">
        <f>K38</f>
        <v>3103180</v>
      </c>
      <c r="L37" s="122"/>
      <c r="M37" s="123">
        <f t="shared" si="0"/>
        <v>0.8162955012968428</v>
      </c>
    </row>
    <row r="38" spans="1:13" s="89" customFormat="1" ht="18.75" customHeight="1">
      <c r="A38" s="98"/>
      <c r="B38" s="99">
        <v>75023</v>
      </c>
      <c r="C38" s="124" t="s">
        <v>36</v>
      </c>
      <c r="D38" s="125">
        <v>3560000</v>
      </c>
      <c r="E38" s="125">
        <v>3721628</v>
      </c>
      <c r="F38" s="125">
        <v>3261814</v>
      </c>
      <c r="G38" s="125"/>
      <c r="H38" s="115">
        <f t="shared" si="3"/>
        <v>0.8764481565594412</v>
      </c>
      <c r="I38" s="125">
        <v>3556611</v>
      </c>
      <c r="J38" s="125">
        <v>3801540</v>
      </c>
      <c r="K38" s="125">
        <v>3103180</v>
      </c>
      <c r="L38" s="125"/>
      <c r="M38" s="126">
        <f t="shared" si="0"/>
        <v>0.8162955012968428</v>
      </c>
    </row>
    <row r="39" spans="1:13" ht="19.5" customHeight="1">
      <c r="A39" s="63">
        <v>801</v>
      </c>
      <c r="B39" s="40"/>
      <c r="C39" s="15" t="s">
        <v>21</v>
      </c>
      <c r="D39" s="16">
        <f>SUM(D40:D44)</f>
        <v>974674</v>
      </c>
      <c r="E39" s="16">
        <f>SUM(E40:E44)</f>
        <v>1506462</v>
      </c>
      <c r="F39" s="16">
        <f>SUM(F40:F44)</f>
        <v>1431742</v>
      </c>
      <c r="G39" s="16"/>
      <c r="H39" s="23">
        <f t="shared" si="3"/>
        <v>0.9504003419933593</v>
      </c>
      <c r="I39" s="16">
        <f>SUM(I40:I44)</f>
        <v>974674</v>
      </c>
      <c r="J39" s="16">
        <f>SUM(J40:J44)</f>
        <v>1419162</v>
      </c>
      <c r="K39" s="16">
        <f>SUM(K40:K44)</f>
        <v>1381162</v>
      </c>
      <c r="L39" s="16"/>
      <c r="M39" s="23">
        <f t="shared" si="0"/>
        <v>0.9732236347929271</v>
      </c>
    </row>
    <row r="40" spans="1:13" s="109" customFormat="1" ht="18" customHeight="1">
      <c r="A40" s="103"/>
      <c r="B40" s="127">
        <v>80101</v>
      </c>
      <c r="C40" s="128" t="s">
        <v>11</v>
      </c>
      <c r="D40" s="129">
        <v>104068</v>
      </c>
      <c r="E40" s="129">
        <v>348199</v>
      </c>
      <c r="F40" s="129">
        <v>313472</v>
      </c>
      <c r="G40" s="129"/>
      <c r="H40" s="130">
        <f t="shared" si="3"/>
        <v>0.9002668014554895</v>
      </c>
      <c r="I40" s="129">
        <v>104068</v>
      </c>
      <c r="J40" s="129">
        <v>325172</v>
      </c>
      <c r="K40" s="129">
        <v>314152</v>
      </c>
      <c r="L40" s="129"/>
      <c r="M40" s="130">
        <f t="shared" si="0"/>
        <v>0.966110243194371</v>
      </c>
    </row>
    <row r="41" spans="1:13" s="109" customFormat="1" ht="18" customHeight="1">
      <c r="A41" s="103"/>
      <c r="B41" s="131">
        <v>80110</v>
      </c>
      <c r="C41" s="132" t="s">
        <v>57</v>
      </c>
      <c r="D41" s="133">
        <v>68320</v>
      </c>
      <c r="E41" s="133">
        <v>170481</v>
      </c>
      <c r="F41" s="133">
        <v>163316</v>
      </c>
      <c r="G41" s="133"/>
      <c r="H41" s="134">
        <f t="shared" si="3"/>
        <v>0.9579718561012665</v>
      </c>
      <c r="I41" s="133">
        <v>68320</v>
      </c>
      <c r="J41" s="133">
        <v>152698</v>
      </c>
      <c r="K41" s="133">
        <v>150607</v>
      </c>
      <c r="L41" s="107"/>
      <c r="M41" s="135">
        <f t="shared" si="0"/>
        <v>0.9863063039463517</v>
      </c>
    </row>
    <row r="42" spans="1:13" s="109" customFormat="1" ht="18" customHeight="1">
      <c r="A42" s="103"/>
      <c r="B42" s="136">
        <v>80120</v>
      </c>
      <c r="C42" s="137" t="s">
        <v>12</v>
      </c>
      <c r="D42" s="138">
        <v>47800</v>
      </c>
      <c r="E42" s="138">
        <v>61705</v>
      </c>
      <c r="F42" s="138">
        <v>41367</v>
      </c>
      <c r="G42" s="138"/>
      <c r="H42" s="134">
        <f t="shared" si="3"/>
        <v>0.670399481403452</v>
      </c>
      <c r="I42" s="138">
        <v>47800</v>
      </c>
      <c r="J42" s="138">
        <v>73291</v>
      </c>
      <c r="K42" s="138">
        <v>57963</v>
      </c>
      <c r="L42" s="167"/>
      <c r="M42" s="135">
        <f t="shared" si="0"/>
        <v>0.7908610879917043</v>
      </c>
    </row>
    <row r="43" spans="1:13" s="109" customFormat="1" ht="18" customHeight="1">
      <c r="A43" s="103"/>
      <c r="B43" s="136">
        <v>80130</v>
      </c>
      <c r="C43" s="137" t="s">
        <v>55</v>
      </c>
      <c r="D43" s="138">
        <v>237550</v>
      </c>
      <c r="E43" s="138">
        <v>334340</v>
      </c>
      <c r="F43" s="138">
        <v>321851</v>
      </c>
      <c r="G43" s="138"/>
      <c r="H43" s="134">
        <f t="shared" si="3"/>
        <v>0.9626458096548424</v>
      </c>
      <c r="I43" s="138">
        <v>237550</v>
      </c>
      <c r="J43" s="138">
        <v>320914</v>
      </c>
      <c r="K43" s="138">
        <v>311354</v>
      </c>
      <c r="L43" s="138"/>
      <c r="M43" s="134">
        <f t="shared" si="0"/>
        <v>0.9702100874377559</v>
      </c>
    </row>
    <row r="44" spans="1:13" s="109" customFormat="1" ht="38.25" customHeight="1">
      <c r="A44" s="110"/>
      <c r="B44" s="111">
        <v>80140</v>
      </c>
      <c r="C44" s="139" t="s">
        <v>54</v>
      </c>
      <c r="D44" s="114">
        <v>516936</v>
      </c>
      <c r="E44" s="114">
        <v>591737</v>
      </c>
      <c r="F44" s="114">
        <v>591736</v>
      </c>
      <c r="G44" s="114"/>
      <c r="H44" s="115">
        <v>0.9999</v>
      </c>
      <c r="I44" s="114">
        <v>516936</v>
      </c>
      <c r="J44" s="114">
        <v>547087</v>
      </c>
      <c r="K44" s="114">
        <v>547086</v>
      </c>
      <c r="L44" s="114"/>
      <c r="M44" s="115">
        <v>0.9999</v>
      </c>
    </row>
    <row r="45" spans="1:13" s="89" customFormat="1" ht="18.75" customHeight="1">
      <c r="A45" s="169">
        <v>853</v>
      </c>
      <c r="B45" s="140"/>
      <c r="C45" s="141" t="s">
        <v>29</v>
      </c>
      <c r="D45" s="142">
        <f>SUM(D46:D51)</f>
        <v>507150</v>
      </c>
      <c r="E45" s="142">
        <f>SUM(E46:E51)</f>
        <v>742878</v>
      </c>
      <c r="F45" s="142">
        <f>SUM(F46:F51)</f>
        <v>690549</v>
      </c>
      <c r="G45" s="142"/>
      <c r="H45" s="123">
        <f aca="true" t="shared" si="4" ref="H45:H63">F45/E45</f>
        <v>0.9295590931485386</v>
      </c>
      <c r="I45" s="142">
        <f>SUM(I46:I51)</f>
        <v>507400</v>
      </c>
      <c r="J45" s="142">
        <f>SUM(J46:J51)</f>
        <v>788755</v>
      </c>
      <c r="K45" s="142">
        <f>SUM(K46:K51)</f>
        <v>661632</v>
      </c>
      <c r="L45" s="122"/>
      <c r="M45" s="123">
        <f t="shared" si="0"/>
        <v>0.8388308156525157</v>
      </c>
    </row>
    <row r="46" spans="1:13" s="89" customFormat="1" ht="18" customHeight="1">
      <c r="A46" s="85"/>
      <c r="B46" s="86">
        <v>85301</v>
      </c>
      <c r="C46" s="87" t="s">
        <v>37</v>
      </c>
      <c r="D46" s="88">
        <v>7150</v>
      </c>
      <c r="E46" s="88">
        <v>196763</v>
      </c>
      <c r="F46" s="88">
        <v>193028</v>
      </c>
      <c r="G46" s="88"/>
      <c r="H46" s="97">
        <f t="shared" si="4"/>
        <v>0.9810177726503458</v>
      </c>
      <c r="I46" s="88">
        <v>7300</v>
      </c>
      <c r="J46" s="88">
        <v>233257</v>
      </c>
      <c r="K46" s="88">
        <v>141864</v>
      </c>
      <c r="L46" s="92"/>
      <c r="M46" s="97">
        <f t="shared" si="0"/>
        <v>0.6081875356366583</v>
      </c>
    </row>
    <row r="47" spans="1:13" s="89" customFormat="1" ht="18" customHeight="1">
      <c r="A47" s="85"/>
      <c r="B47" s="94">
        <v>85302</v>
      </c>
      <c r="C47" s="95" t="s">
        <v>15</v>
      </c>
      <c r="D47" s="96">
        <v>12500</v>
      </c>
      <c r="E47" s="96">
        <v>53003</v>
      </c>
      <c r="F47" s="96">
        <v>49140</v>
      </c>
      <c r="G47" s="96"/>
      <c r="H47" s="97">
        <f t="shared" si="4"/>
        <v>0.9271173329811521</v>
      </c>
      <c r="I47" s="96">
        <v>12600</v>
      </c>
      <c r="J47" s="96">
        <v>57295</v>
      </c>
      <c r="K47" s="96">
        <v>50819</v>
      </c>
      <c r="L47" s="96"/>
      <c r="M47" s="97">
        <f t="shared" si="0"/>
        <v>0.8869709398725892</v>
      </c>
    </row>
    <row r="48" spans="1:13" s="89" customFormat="1" ht="18" customHeight="1">
      <c r="A48" s="85"/>
      <c r="B48" s="90">
        <v>85303</v>
      </c>
      <c r="C48" s="91" t="s">
        <v>48</v>
      </c>
      <c r="D48" s="92">
        <v>187500</v>
      </c>
      <c r="E48" s="92">
        <v>191487</v>
      </c>
      <c r="F48" s="92">
        <v>177774</v>
      </c>
      <c r="G48" s="92"/>
      <c r="H48" s="93">
        <f t="shared" si="4"/>
        <v>0.9283867834369958</v>
      </c>
      <c r="I48" s="92">
        <v>187500</v>
      </c>
      <c r="J48" s="92">
        <v>193095</v>
      </c>
      <c r="K48" s="92">
        <v>178861</v>
      </c>
      <c r="L48" s="92"/>
      <c r="M48" s="93">
        <f>K48/J48</f>
        <v>0.9262849892539942</v>
      </c>
    </row>
    <row r="49" spans="1:13" s="89" customFormat="1" ht="18" customHeight="1">
      <c r="A49" s="85"/>
      <c r="B49" s="94">
        <v>85305</v>
      </c>
      <c r="C49" s="95" t="s">
        <v>14</v>
      </c>
      <c r="D49" s="96">
        <v>300000</v>
      </c>
      <c r="E49" s="96">
        <v>301020</v>
      </c>
      <c r="F49" s="96">
        <v>270002</v>
      </c>
      <c r="G49" s="96"/>
      <c r="H49" s="97">
        <f t="shared" si="4"/>
        <v>0.8969570128230683</v>
      </c>
      <c r="I49" s="96">
        <v>300000</v>
      </c>
      <c r="J49" s="96">
        <v>301020</v>
      </c>
      <c r="K49" s="96">
        <v>289597</v>
      </c>
      <c r="L49" s="96"/>
      <c r="M49" s="97">
        <f>K49/J49</f>
        <v>0.9620523553252276</v>
      </c>
    </row>
    <row r="50" spans="1:13" s="89" customFormat="1" ht="18" customHeight="1">
      <c r="A50" s="85"/>
      <c r="B50" s="94">
        <v>85319</v>
      </c>
      <c r="C50" s="95" t="s">
        <v>59</v>
      </c>
      <c r="D50" s="96"/>
      <c r="E50" s="96">
        <v>284</v>
      </c>
      <c r="F50" s="96">
        <v>284</v>
      </c>
      <c r="G50" s="96"/>
      <c r="H50" s="97">
        <f t="shared" si="4"/>
        <v>1</v>
      </c>
      <c r="I50" s="96"/>
      <c r="J50" s="96">
        <v>284</v>
      </c>
      <c r="K50" s="96">
        <v>284</v>
      </c>
      <c r="L50" s="96"/>
      <c r="M50" s="97">
        <f>K50/J50</f>
        <v>1</v>
      </c>
    </row>
    <row r="51" spans="1:13" s="89" customFormat="1" ht="18" customHeight="1">
      <c r="A51" s="85"/>
      <c r="B51" s="90">
        <v>85326</v>
      </c>
      <c r="C51" s="91" t="s">
        <v>43</v>
      </c>
      <c r="D51" s="92"/>
      <c r="E51" s="92">
        <v>321</v>
      </c>
      <c r="F51" s="92">
        <v>321</v>
      </c>
      <c r="G51" s="92"/>
      <c r="H51" s="93">
        <f t="shared" si="4"/>
        <v>1</v>
      </c>
      <c r="I51" s="92"/>
      <c r="J51" s="92">
        <v>3804</v>
      </c>
      <c r="K51" s="92">
        <v>207</v>
      </c>
      <c r="L51" s="92"/>
      <c r="M51" s="97">
        <f>K51/J51</f>
        <v>0.05441640378548896</v>
      </c>
    </row>
    <row r="52" spans="1:13" s="89" customFormat="1" ht="18.75" customHeight="1">
      <c r="A52" s="169">
        <v>854</v>
      </c>
      <c r="B52" s="140"/>
      <c r="C52" s="141" t="s">
        <v>33</v>
      </c>
      <c r="D52" s="142">
        <f>SUM(D53:D57)</f>
        <v>9142618</v>
      </c>
      <c r="E52" s="142">
        <f>SUM(E53:E57)</f>
        <v>9811490</v>
      </c>
      <c r="F52" s="142">
        <f>SUM(F53:F57)</f>
        <v>8983994</v>
      </c>
      <c r="G52" s="142"/>
      <c r="H52" s="147">
        <f>F52/E52</f>
        <v>0.9156605163945537</v>
      </c>
      <c r="I52" s="142">
        <f>SUM(I53:I57)</f>
        <v>9142128</v>
      </c>
      <c r="J52" s="142">
        <f>SUM(J53:J57)</f>
        <v>9958121</v>
      </c>
      <c r="K52" s="142">
        <f>SUM(K53:K57)</f>
        <v>9122470</v>
      </c>
      <c r="L52" s="142"/>
      <c r="M52" s="147">
        <f t="shared" si="0"/>
        <v>0.9160834659470396</v>
      </c>
    </row>
    <row r="53" spans="1:13" s="89" customFormat="1" ht="18" customHeight="1">
      <c r="A53" s="85"/>
      <c r="B53" s="90">
        <v>85403</v>
      </c>
      <c r="C53" s="132" t="s">
        <v>38</v>
      </c>
      <c r="D53" s="92">
        <v>88300</v>
      </c>
      <c r="E53" s="92">
        <v>323050</v>
      </c>
      <c r="F53" s="92">
        <v>304278</v>
      </c>
      <c r="G53" s="92"/>
      <c r="H53" s="93">
        <f t="shared" si="4"/>
        <v>0.9418913480885311</v>
      </c>
      <c r="I53" s="92">
        <v>88300</v>
      </c>
      <c r="J53" s="92">
        <v>325833</v>
      </c>
      <c r="K53" s="92">
        <v>303437</v>
      </c>
      <c r="L53" s="92"/>
      <c r="M53" s="93">
        <f t="shared" si="0"/>
        <v>0.9312654028290566</v>
      </c>
    </row>
    <row r="54" spans="1:13" s="89" customFormat="1" ht="18" customHeight="1">
      <c r="A54" s="85"/>
      <c r="B54" s="94">
        <v>85404</v>
      </c>
      <c r="C54" s="137" t="s">
        <v>44</v>
      </c>
      <c r="D54" s="96">
        <v>3289830</v>
      </c>
      <c r="E54" s="96">
        <v>3446984</v>
      </c>
      <c r="F54" s="96">
        <v>3446655</v>
      </c>
      <c r="G54" s="96"/>
      <c r="H54" s="97">
        <f t="shared" si="4"/>
        <v>0.9999045542422013</v>
      </c>
      <c r="I54" s="96">
        <v>3289830</v>
      </c>
      <c r="J54" s="96">
        <v>3450537</v>
      </c>
      <c r="K54" s="96">
        <v>3428493</v>
      </c>
      <c r="L54" s="96"/>
      <c r="M54" s="97">
        <f t="shared" si="0"/>
        <v>0.9936114291775454</v>
      </c>
    </row>
    <row r="55" spans="1:13" s="89" customFormat="1" ht="24.75" customHeight="1">
      <c r="A55" s="85"/>
      <c r="B55" s="94">
        <v>85406</v>
      </c>
      <c r="C55" s="137" t="s">
        <v>69</v>
      </c>
      <c r="D55" s="96"/>
      <c r="E55" s="96">
        <v>4602</v>
      </c>
      <c r="F55" s="96">
        <v>3231</v>
      </c>
      <c r="G55" s="96"/>
      <c r="H55" s="97">
        <f t="shared" si="4"/>
        <v>0.7020860495436767</v>
      </c>
      <c r="I55" s="96"/>
      <c r="J55" s="96">
        <v>4602</v>
      </c>
      <c r="K55" s="96">
        <v>3230</v>
      </c>
      <c r="L55" s="96"/>
      <c r="M55" s="97">
        <f t="shared" si="0"/>
        <v>0.7018687527162103</v>
      </c>
    </row>
    <row r="56" spans="1:13" s="89" customFormat="1" ht="18" customHeight="1">
      <c r="A56" s="85"/>
      <c r="B56" s="94">
        <v>85407</v>
      </c>
      <c r="C56" s="95" t="s">
        <v>13</v>
      </c>
      <c r="D56" s="96">
        <v>7700</v>
      </c>
      <c r="E56" s="96">
        <v>35852</v>
      </c>
      <c r="F56" s="96">
        <v>35849</v>
      </c>
      <c r="G56" s="96"/>
      <c r="H56" s="97">
        <f t="shared" si="4"/>
        <v>0.9999163226598238</v>
      </c>
      <c r="I56" s="96">
        <v>7700</v>
      </c>
      <c r="J56" s="96">
        <v>40415</v>
      </c>
      <c r="K56" s="96">
        <v>40413</v>
      </c>
      <c r="L56" s="96"/>
      <c r="M56" s="97">
        <v>0.9999</v>
      </c>
    </row>
    <row r="57" spans="1:13" s="89" customFormat="1" ht="18" customHeight="1">
      <c r="A57" s="85"/>
      <c r="B57" s="144">
        <v>85495</v>
      </c>
      <c r="C57" s="148" t="s">
        <v>56</v>
      </c>
      <c r="D57" s="145">
        <v>5756788</v>
      </c>
      <c r="E57" s="145">
        <v>6001002</v>
      </c>
      <c r="F57" s="145">
        <v>5193981</v>
      </c>
      <c r="G57" s="145"/>
      <c r="H57" s="146">
        <f>F57/E57</f>
        <v>0.8655189583339582</v>
      </c>
      <c r="I57" s="145">
        <v>5756298</v>
      </c>
      <c r="J57" s="145">
        <v>6136734</v>
      </c>
      <c r="K57" s="145">
        <v>5346897</v>
      </c>
      <c r="L57" s="145"/>
      <c r="M57" s="146">
        <f t="shared" si="0"/>
        <v>0.871293590369079</v>
      </c>
    </row>
    <row r="58" spans="1:13" s="89" customFormat="1" ht="27.75" customHeight="1" thickBot="1">
      <c r="A58" s="85"/>
      <c r="B58" s="149"/>
      <c r="C58" s="150" t="s">
        <v>60</v>
      </c>
      <c r="D58" s="151">
        <f aca="true" t="shared" si="5" ref="D58:F60">D59</f>
        <v>2620</v>
      </c>
      <c r="E58" s="151">
        <f t="shared" si="5"/>
        <v>2620</v>
      </c>
      <c r="F58" s="151">
        <f t="shared" si="5"/>
        <v>1941</v>
      </c>
      <c r="G58" s="151"/>
      <c r="H58" s="152">
        <f t="shared" si="4"/>
        <v>0.7408396946564886</v>
      </c>
      <c r="I58" s="151">
        <f aca="true" t="shared" si="6" ref="I58:K60">I59</f>
        <v>2620</v>
      </c>
      <c r="J58" s="151">
        <f t="shared" si="6"/>
        <v>2620</v>
      </c>
      <c r="K58" s="151">
        <f t="shared" si="6"/>
        <v>1581</v>
      </c>
      <c r="L58" s="151"/>
      <c r="M58" s="152">
        <f t="shared" si="0"/>
        <v>0.6034351145038168</v>
      </c>
    </row>
    <row r="59" spans="1:13" s="89" customFormat="1" ht="16.5" customHeight="1" thickTop="1">
      <c r="A59" s="143"/>
      <c r="B59" s="156"/>
      <c r="C59" s="153" t="s">
        <v>10</v>
      </c>
      <c r="D59" s="154">
        <f t="shared" si="5"/>
        <v>2620</v>
      </c>
      <c r="E59" s="154">
        <f t="shared" si="5"/>
        <v>2620</v>
      </c>
      <c r="F59" s="154">
        <f t="shared" si="5"/>
        <v>1941</v>
      </c>
      <c r="G59" s="154"/>
      <c r="H59" s="155">
        <f t="shared" si="4"/>
        <v>0.7408396946564886</v>
      </c>
      <c r="I59" s="154">
        <f t="shared" si="6"/>
        <v>2620</v>
      </c>
      <c r="J59" s="154">
        <f t="shared" si="6"/>
        <v>2620</v>
      </c>
      <c r="K59" s="154">
        <f t="shared" si="6"/>
        <v>1581</v>
      </c>
      <c r="L59" s="154"/>
      <c r="M59" s="155">
        <f t="shared" si="0"/>
        <v>0.6034351145038168</v>
      </c>
    </row>
    <row r="60" spans="1:13" s="165" customFormat="1" ht="16.5" customHeight="1">
      <c r="A60" s="122">
        <v>801</v>
      </c>
      <c r="B60" s="163"/>
      <c r="C60" s="164" t="s">
        <v>21</v>
      </c>
      <c r="D60" s="122">
        <f t="shared" si="5"/>
        <v>2620</v>
      </c>
      <c r="E60" s="122">
        <f t="shared" si="5"/>
        <v>2620</v>
      </c>
      <c r="F60" s="122">
        <f t="shared" si="5"/>
        <v>1941</v>
      </c>
      <c r="G60" s="122"/>
      <c r="H60" s="123">
        <f t="shared" si="4"/>
        <v>0.7408396946564886</v>
      </c>
      <c r="I60" s="122">
        <f t="shared" si="6"/>
        <v>2620</v>
      </c>
      <c r="J60" s="122">
        <f t="shared" si="6"/>
        <v>2620</v>
      </c>
      <c r="K60" s="122">
        <f t="shared" si="6"/>
        <v>1581</v>
      </c>
      <c r="L60" s="122"/>
      <c r="M60" s="123">
        <f t="shared" si="0"/>
        <v>0.6034351145038168</v>
      </c>
    </row>
    <row r="61" spans="1:13" s="158" customFormat="1" ht="16.5" customHeight="1">
      <c r="A61" s="178"/>
      <c r="B61" s="160">
        <v>80132</v>
      </c>
      <c r="C61" s="159" t="s">
        <v>27</v>
      </c>
      <c r="D61" s="101">
        <v>2620</v>
      </c>
      <c r="E61" s="101">
        <v>2620</v>
      </c>
      <c r="F61" s="101">
        <v>1941</v>
      </c>
      <c r="G61" s="101"/>
      <c r="H61" s="102">
        <f t="shared" si="4"/>
        <v>0.7408396946564886</v>
      </c>
      <c r="I61" s="101">
        <v>2620</v>
      </c>
      <c r="J61" s="101">
        <v>2620</v>
      </c>
      <c r="K61" s="101">
        <v>1581</v>
      </c>
      <c r="L61" s="101"/>
      <c r="M61" s="102">
        <f t="shared" si="0"/>
        <v>0.6034351145038168</v>
      </c>
    </row>
    <row r="62" spans="1:13" s="89" customFormat="1" ht="16.5" customHeight="1" thickBot="1">
      <c r="A62" s="85"/>
      <c r="B62" s="149"/>
      <c r="C62" s="150" t="s">
        <v>28</v>
      </c>
      <c r="D62" s="151">
        <f>D63</f>
        <v>645000</v>
      </c>
      <c r="E62" s="151">
        <f>E63</f>
        <v>667237</v>
      </c>
      <c r="F62" s="151">
        <f>F63</f>
        <v>542248</v>
      </c>
      <c r="G62" s="151"/>
      <c r="H62" s="152">
        <f t="shared" si="4"/>
        <v>0.8126767550360666</v>
      </c>
      <c r="I62" s="151">
        <f>I63</f>
        <v>647828</v>
      </c>
      <c r="J62" s="151">
        <f>J63</f>
        <v>670065</v>
      </c>
      <c r="K62" s="151">
        <f>K63</f>
        <v>593485</v>
      </c>
      <c r="L62" s="151"/>
      <c r="M62" s="152">
        <f t="shared" si="0"/>
        <v>0.885712580122824</v>
      </c>
    </row>
    <row r="63" spans="1:13" s="89" customFormat="1" ht="16.5" customHeight="1" thickTop="1">
      <c r="A63" s="143"/>
      <c r="B63" s="170"/>
      <c r="C63" s="153" t="s">
        <v>10</v>
      </c>
      <c r="D63" s="154">
        <f>D65+D64</f>
        <v>645000</v>
      </c>
      <c r="E63" s="154">
        <f>E65+E64</f>
        <v>667237</v>
      </c>
      <c r="F63" s="154">
        <f>F65+F64</f>
        <v>542248</v>
      </c>
      <c r="G63" s="154"/>
      <c r="H63" s="155">
        <f t="shared" si="4"/>
        <v>0.8126767550360666</v>
      </c>
      <c r="I63" s="154">
        <f>I65+I64</f>
        <v>647828</v>
      </c>
      <c r="J63" s="154">
        <f>J65+J64</f>
        <v>670065</v>
      </c>
      <c r="K63" s="154">
        <f>K65+K64</f>
        <v>593485</v>
      </c>
      <c r="L63" s="154"/>
      <c r="M63" s="155">
        <f t="shared" si="0"/>
        <v>0.885712580122824</v>
      </c>
    </row>
    <row r="64" spans="1:13" s="177" customFormat="1" ht="16.5" customHeight="1">
      <c r="A64" s="171" t="s">
        <v>40</v>
      </c>
      <c r="B64" s="172" t="s">
        <v>39</v>
      </c>
      <c r="C64" s="173" t="s">
        <v>52</v>
      </c>
      <c r="D64" s="174">
        <v>45000</v>
      </c>
      <c r="E64" s="174">
        <v>45000</v>
      </c>
      <c r="F64" s="174">
        <v>11580</v>
      </c>
      <c r="G64" s="174"/>
      <c r="H64" s="175">
        <f>F64/E64</f>
        <v>0.25733333333333336</v>
      </c>
      <c r="I64" s="176">
        <v>46700</v>
      </c>
      <c r="J64" s="174">
        <v>46700</v>
      </c>
      <c r="K64" s="176">
        <v>57628</v>
      </c>
      <c r="L64" s="175"/>
      <c r="M64" s="126">
        <f>K64/J64</f>
        <v>1.2340042826552462</v>
      </c>
    </row>
    <row r="65" spans="1:13" s="89" customFormat="1" ht="24" customHeight="1">
      <c r="A65" s="157" t="s">
        <v>41</v>
      </c>
      <c r="B65" s="157" t="s">
        <v>42</v>
      </c>
      <c r="C65" s="112" t="s">
        <v>22</v>
      </c>
      <c r="D65" s="125">
        <v>600000</v>
      </c>
      <c r="E65" s="125">
        <v>622237</v>
      </c>
      <c r="F65" s="125">
        <v>530668</v>
      </c>
      <c r="G65" s="125"/>
      <c r="H65" s="126">
        <f>F65/E65</f>
        <v>0.8528390307873045</v>
      </c>
      <c r="I65" s="125">
        <v>601128</v>
      </c>
      <c r="J65" s="125">
        <v>623365</v>
      </c>
      <c r="K65" s="125">
        <v>535857</v>
      </c>
      <c r="L65" s="125"/>
      <c r="M65" s="126">
        <f>K65/J65</f>
        <v>0.8596199658306128</v>
      </c>
    </row>
    <row r="68" spans="3:10" ht="12.75">
      <c r="C68" s="186"/>
      <c r="J68" s="189" t="s">
        <v>72</v>
      </c>
    </row>
    <row r="69" spans="3:10" ht="12.75">
      <c r="C69" s="186"/>
      <c r="J69" s="189"/>
    </row>
    <row r="70" spans="3:10" ht="12.75">
      <c r="C70" s="186"/>
      <c r="J70" s="189" t="s">
        <v>73</v>
      </c>
    </row>
  </sheetData>
  <mergeCells count="2">
    <mergeCell ref="F8:G8"/>
    <mergeCell ref="K8:L8"/>
  </mergeCells>
  <printOptions horizontalCentered="1"/>
  <pageMargins left="0.5905511811023623" right="0.5905511811023623" top="0.5905511811023623" bottom="0.5905511811023623" header="0.5118110236220472" footer="0.5118110236220472"/>
  <pageSetup firstPageNumber="55" useFirstPageNumber="1" horizontalDpi="300" verticalDpi="3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2004-03-18T11:43:40Z</cp:lastPrinted>
  <dcterms:created xsi:type="dcterms:W3CDTF">1999-07-21T05:51:07Z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