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5835" activeTab="0"/>
  </bookViews>
  <sheets>
    <sheet name="zał" sheetId="1" r:id="rId1"/>
  </sheets>
  <definedNames>
    <definedName name="_xlnm.Print_Titles" localSheetId="0">'zał'!$7:$7</definedName>
  </definedNames>
  <calcPr fullCalcOnLoad="1"/>
</workbook>
</file>

<file path=xl/sharedStrings.xml><?xml version="1.0" encoding="utf-8"?>
<sst xmlns="http://schemas.openxmlformats.org/spreadsheetml/2006/main" count="103" uniqueCount="89">
  <si>
    <t>Dział</t>
  </si>
  <si>
    <t>Rozdz.</t>
  </si>
  <si>
    <t>Nazwa działu, rozdziału, zadania</t>
  </si>
  <si>
    <t>Przeznaczenie dotacji (cel publiczny)</t>
  </si>
  <si>
    <t>Zadania własne</t>
  </si>
  <si>
    <t>Ochrona zdrowia</t>
  </si>
  <si>
    <t>Przeciwdziałanie alkoholizmowi</t>
  </si>
  <si>
    <t>Opieka społeczna</t>
  </si>
  <si>
    <t>Edukacyjna opieka wychowawcza</t>
  </si>
  <si>
    <t>Szkoły podstawowe</t>
  </si>
  <si>
    <t>dotacje dla niepublicznych szkół podstawowych</t>
  </si>
  <si>
    <t>Gimnazja</t>
  </si>
  <si>
    <t>Licea ogólnokształcące</t>
  </si>
  <si>
    <t>Oświata i wychowanie</t>
  </si>
  <si>
    <t>Internaty i bursy szkolne</t>
  </si>
  <si>
    <t>Specjalne ośrodki szkolno-wychowawcze</t>
  </si>
  <si>
    <t>dotacje dla niepublicznych placówek opiekuńczo-wychowawczych</t>
  </si>
  <si>
    <t>Lecznictwo ambulatoryjne</t>
  </si>
  <si>
    <t xml:space="preserve">                                                                     w złotych</t>
  </si>
  <si>
    <t xml:space="preserve">                                               Załącznik Nr 9</t>
  </si>
  <si>
    <t>utrzymanie uczniów w niepublicznych szkołach podstawowych prowadzonych przez osoby prawne i fizyczne</t>
  </si>
  <si>
    <t>Przedszkola</t>
  </si>
  <si>
    <t>Szkoły zawodowe</t>
  </si>
  <si>
    <t>pokrycie kosztów kształcenia i podnoszenia kwalifikacji osób wykonujących zawody medyczne</t>
  </si>
  <si>
    <t xml:space="preserve">dotacje dla niepublicznych burs i internatów </t>
  </si>
  <si>
    <t xml:space="preserve">utrzymanie uczniów w niepublicznych bursach
i internatach prowadzonych przez osoby prawne i fizyczne </t>
  </si>
  <si>
    <t>Ośrodki wsparcia</t>
  </si>
  <si>
    <t>Pozostała działalność</t>
  </si>
  <si>
    <t>pomoc rodzinom z dzieckiem niepełnosprawnym</t>
  </si>
  <si>
    <t>Zadania z zakresu administracji rządowej wykonywane przez powiat</t>
  </si>
  <si>
    <t>z tego:</t>
  </si>
  <si>
    <t>Ogółem</t>
  </si>
  <si>
    <t>pomoc osobom z zaburzeniami psychicznymi</t>
  </si>
  <si>
    <t>utrzymanie uczniów w publicznych i niepublicznych gimnazjach prowadzonych przez osoby prawne i fizyczne</t>
  </si>
  <si>
    <t>utrzymanie uczniów w publicznych i niepublicznych liceach prowadzonych przez osoby prawne i fizyczne</t>
  </si>
  <si>
    <t xml:space="preserve">dotacje dla publicznych i niepublicznych szkół zawodowych </t>
  </si>
  <si>
    <t>utrzymanie uczniów w publicznych i niepublicznych szkołach zawodowych prowadzonych przez osoby prawne i fizyczne</t>
  </si>
  <si>
    <t>modernizacje przychodni</t>
  </si>
  <si>
    <t>dotacje dla niepublicznych ośrodków 
szkolno - wychowawczych</t>
  </si>
  <si>
    <t>utrzymanie wychowanków w niepublicznych ośrodkach
szkolno - wychowawczych prowadzonych przez osoby prawne
i fizyczne</t>
  </si>
  <si>
    <t>dotacje dla przedszkoli publicznych i niepublicznych</t>
  </si>
  <si>
    <t>utrzymanie dzieci w publicznych i niepublicznych przedszkolach  prowadzonych przez osoby prawne i fizyczne</t>
  </si>
  <si>
    <t>pomoc osobom bezdomnym, matkom samotnie wychowującym dzieci, kobietom zagrożonym przemocą domową</t>
  </si>
  <si>
    <t>Licea profilowane</t>
  </si>
  <si>
    <t>utrzymanie uczniów w publicznych liceach profilowanych prowadzonych przez osoby prawne i fizyczne</t>
  </si>
  <si>
    <t>Zwalczanie narkomanii</t>
  </si>
  <si>
    <t>Ośrodek Leczenia Uzależnień
al.Tysiąclecia 5; 20-121 Lublin</t>
  </si>
  <si>
    <t>realizacja programów socjoterapeutycznych oraz pokrycie kosztów kształcenia i podnoszenia kwalifikacji osób wykonujących zawody medyczne</t>
  </si>
  <si>
    <t>Zadania ustawowo zlecone gminie</t>
  </si>
  <si>
    <t xml:space="preserve">dotacje dla gimnazjów publicznych i niepublicznych </t>
  </si>
  <si>
    <t xml:space="preserve">dotacje dla publicznych i niepublicznych liceów </t>
  </si>
  <si>
    <t>dotacje dla publicznych liceów profilowanych</t>
  </si>
  <si>
    <t>Placówki opiekuńczo - wychowawcze</t>
  </si>
  <si>
    <t>prowadzenie Środowiskowego Domu Samopomocy
"Roztocze" przy ul. Wallenroda</t>
  </si>
  <si>
    <t>pomoc dzieciom i osobom dorosłym niepełnosprawnym fizycznie, umysłowo, chorym psychicznie i z chorobą Alzheimera</t>
  </si>
  <si>
    <t>prowadzenie Ośrodka Wsparcia przy ul. Bronowickiej</t>
  </si>
  <si>
    <t>Kultura i ochrona dziedzictwa narodowego</t>
  </si>
  <si>
    <t>remont bazyliki oo. Dominikanów - dofinansowanie</t>
  </si>
  <si>
    <t>remont katedralnej cerkwi p.w. Przemienienia Pańskiego 
w Lublinie - dofinansowanie</t>
  </si>
  <si>
    <t>remont domu zakonnego salezjanów 
przy ul. Kalinowszczyzna 3 - dofinansowanie</t>
  </si>
  <si>
    <t>iluminacja bazyliki oo. Dominikanów</t>
  </si>
  <si>
    <t>rewaloryzacja zabytków</t>
  </si>
  <si>
    <t>iluminacja obiektu zabytkowego</t>
  </si>
  <si>
    <t>zakupy inwestycyjne dla Ośrodka Wsparcia 
przy ul. Bronowickiej</t>
  </si>
  <si>
    <t>zakup wyposażenia dla Ośrodka Wsparcia</t>
  </si>
  <si>
    <t>do sektora finansów publicznych na podstawie odrębnych przepisów</t>
  </si>
  <si>
    <t>realizacja programów zdrowotnych</t>
  </si>
  <si>
    <t>Niecała 5 - dofinansowanie</t>
  </si>
  <si>
    <t>utrzymanie wychowanków w niepublicznych placówkach opiekuńczo-wychowawczych prowadzonych przez osoby prawne i fizyczne</t>
  </si>
  <si>
    <t>Ochrona i konserwacja zabytków</t>
  </si>
  <si>
    <t>%                6:5</t>
  </si>
  <si>
    <t>Domy pomocy społecznej</t>
  </si>
  <si>
    <t>uruchomienie 22 nowych miejsc w Domu Pomocy Społecznej</t>
  </si>
  <si>
    <t>zakupy inwestycyjne dla Środowiskowego Domu Samopomocy przy al. Spółdzielczości Pracy</t>
  </si>
  <si>
    <t>dofinansowanie utrzymania Środowiskowego Domu Samopomocy</t>
  </si>
  <si>
    <t>zakup wyposażenia dla Środowiskowego Domu Samopomocy</t>
  </si>
  <si>
    <t>Dotacja
 z budżetu 
na 2003 rok 
wg uchwały budżetowej</t>
  </si>
  <si>
    <t>Dotacja 
z budżetu 
na 2003 rok po zmianach</t>
  </si>
  <si>
    <t>Wykonanie
 na 
30 czerwca 2003 roku</t>
  </si>
  <si>
    <t>dotacja na sfinansowanie zakładowego funduszu 
świadczeń socjalnych dla nauczycieli emerytów 
i rencistów</t>
  </si>
  <si>
    <t>prowadzenie Domu Pomocy Społecznej
przy ul. Dolińskiego</t>
  </si>
  <si>
    <t>prowadzenie Ośrodka Wsparcia dla Rodzin 
z Dzieckiem Niepełnosprawnym</t>
  </si>
  <si>
    <t>prowadzenie Środowiskowego Domu Samopomocy 
przy al. Spółdzielczości Pracy</t>
  </si>
  <si>
    <t>prowadzenie Środowiskowego Domu Samopomocy
przy ul. Abramowickiej "Misericordia"</t>
  </si>
  <si>
    <t>zadania z zakresu ochrony zdrowia realizowane
przez Zespół Opieki Zdrowotnej w Lublinie 
Samodzielny Publiczny Zakład Opieki Zdrowotnej  
ul. Hipoteczna 4, 20-027 Lublin</t>
  </si>
  <si>
    <t>świadczenia socjalne dla nauczycieli emerytów i rencistów</t>
  </si>
  <si>
    <t xml:space="preserve">Wykaz zadań miasta realizowanych przez podmioty niezaliczone </t>
  </si>
  <si>
    <t>PREZYDENT 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</si>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</sst>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20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3" fontId="0" fillId="2" borderId="4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3" fontId="1" fillId="3" borderId="7" xfId="0" applyNumberFormat="1" applyFont="1" applyFill="1" applyBorder="1" applyAlignment="1">
      <alignment wrapText="1"/>
    </xf>
    <xf numFmtId="3" fontId="1" fillId="3" borderId="7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wrapText="1"/>
    </xf>
    <xf numFmtId="0" fontId="1" fillId="3" borderId="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3" fontId="1" fillId="2" borderId="4" xfId="0" applyNumberFormat="1" applyFont="1" applyFill="1" applyBorder="1" applyAlignment="1">
      <alignment/>
    </xf>
    <xf numFmtId="0" fontId="1" fillId="3" borderId="4" xfId="0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3" fontId="1" fillId="0" borderId="8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3" fontId="1" fillId="0" borderId="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5" xfId="0" applyFont="1" applyFill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3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2" borderId="13" xfId="0" applyNumberFormat="1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2" borderId="16" xfId="0" applyNumberFormat="1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0" fontId="6" fillId="0" borderId="10" xfId="0" applyNumberFormat="1" applyFont="1" applyBorder="1" applyAlignment="1">
      <alignment horizontal="right"/>
    </xf>
    <xf numFmtId="10" fontId="0" fillId="0" borderId="3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wrapText="1"/>
    </xf>
    <xf numFmtId="10" fontId="1" fillId="3" borderId="7" xfId="0" applyNumberFormat="1" applyFont="1" applyFill="1" applyBorder="1" applyAlignment="1">
      <alignment/>
    </xf>
    <xf numFmtId="10" fontId="1" fillId="0" borderId="4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10" fontId="1" fillId="0" borderId="7" xfId="0" applyNumberFormat="1" applyFont="1" applyBorder="1" applyAlignment="1">
      <alignment wrapText="1"/>
    </xf>
    <xf numFmtId="10" fontId="0" fillId="0" borderId="6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1" fillId="3" borderId="7" xfId="0" applyNumberFormat="1" applyFont="1" applyFill="1" applyBorder="1" applyAlignment="1">
      <alignment wrapText="1"/>
    </xf>
    <xf numFmtId="10" fontId="0" fillId="0" borderId="12" xfId="0" applyNumberFormat="1" applyFont="1" applyBorder="1" applyAlignment="1">
      <alignment wrapText="1"/>
    </xf>
    <xf numFmtId="10" fontId="0" fillId="0" borderId="17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1" fillId="3" borderId="4" xfId="0" applyNumberFormat="1" applyFont="1" applyFill="1" applyBorder="1" applyAlignment="1">
      <alignment wrapText="1"/>
    </xf>
    <xf numFmtId="10" fontId="1" fillId="0" borderId="7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1" fillId="2" borderId="4" xfId="0" applyNumberFormat="1" applyFont="1" applyFill="1" applyBorder="1" applyAlignment="1">
      <alignment/>
    </xf>
    <xf numFmtId="10" fontId="0" fillId="2" borderId="4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10" fontId="0" fillId="2" borderId="6" xfId="0" applyNumberFormat="1" applyFont="1" applyFill="1" applyBorder="1" applyAlignment="1">
      <alignment wrapText="1"/>
    </xf>
    <xf numFmtId="10" fontId="0" fillId="2" borderId="16" xfId="0" applyNumberFormat="1" applyFont="1" applyFill="1" applyBorder="1" applyAlignment="1">
      <alignment wrapText="1"/>
    </xf>
    <xf numFmtId="10" fontId="0" fillId="2" borderId="15" xfId="0" applyNumberFormat="1" applyFont="1" applyFill="1" applyBorder="1" applyAlignment="1">
      <alignment wrapText="1"/>
    </xf>
    <xf numFmtId="10" fontId="0" fillId="2" borderId="13" xfId="0" applyNumberFormat="1" applyFont="1" applyFill="1" applyBorder="1" applyAlignment="1">
      <alignment wrapText="1"/>
    </xf>
    <xf numFmtId="10" fontId="1" fillId="0" borderId="8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5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zoomScale="75" zoomScaleNormal="75" workbookViewId="0" topLeftCell="D61">
      <selection activeCell="G73" sqref="G73"/>
    </sheetView>
  </sheetViews>
  <sheetFormatPr defaultColWidth="9.00390625" defaultRowHeight="12.75"/>
  <cols>
    <col min="1" max="1" width="6.75390625" style="0" customWidth="1"/>
    <col min="2" max="2" width="7.625" style="0" customWidth="1"/>
    <col min="3" max="3" width="47.00390625" style="0" customWidth="1"/>
    <col min="4" max="4" width="12.875" style="0" customWidth="1"/>
    <col min="5" max="5" width="13.125" style="0" customWidth="1"/>
    <col min="6" max="6" width="11.125" style="0" customWidth="1"/>
    <col min="7" max="7" width="9.75390625" style="0" customWidth="1"/>
    <col min="8" max="8" width="52.875" style="0" customWidth="1"/>
  </cols>
  <sheetData>
    <row r="1" ht="3.75" customHeight="1"/>
    <row r="2" spans="5:8" ht="16.5" customHeight="1">
      <c r="E2" s="57"/>
      <c r="F2" s="57"/>
      <c r="G2" s="57" t="s">
        <v>19</v>
      </c>
      <c r="H2" s="57"/>
    </row>
    <row r="3" spans="1:13" s="50" customFormat="1" ht="18" customHeight="1">
      <c r="A3" s="49" t="s">
        <v>86</v>
      </c>
      <c r="H3" s="57"/>
      <c r="I3"/>
      <c r="J3"/>
      <c r="K3"/>
      <c r="L3"/>
      <c r="M3"/>
    </row>
    <row r="4" spans="1:13" s="50" customFormat="1" ht="18" customHeight="1">
      <c r="A4" s="49" t="s">
        <v>65</v>
      </c>
      <c r="H4" s="57"/>
      <c r="I4"/>
      <c r="J4"/>
      <c r="K4"/>
      <c r="L4"/>
      <c r="M4"/>
    </row>
    <row r="5" ht="10.5" customHeight="1" thickBot="1">
      <c r="H5" s="1" t="s">
        <v>18</v>
      </c>
    </row>
    <row r="6" spans="1:13" s="9" customFormat="1" ht="72" customHeight="1" thickBot="1" thickTop="1">
      <c r="A6" s="2" t="s">
        <v>0</v>
      </c>
      <c r="B6" s="3" t="s">
        <v>1</v>
      </c>
      <c r="C6" s="3" t="s">
        <v>2</v>
      </c>
      <c r="D6" s="4" t="s">
        <v>76</v>
      </c>
      <c r="E6" s="4" t="s">
        <v>77</v>
      </c>
      <c r="F6" s="4" t="s">
        <v>78</v>
      </c>
      <c r="G6" s="4" t="s">
        <v>70</v>
      </c>
      <c r="H6" s="4" t="s">
        <v>3</v>
      </c>
      <c r="I6"/>
      <c r="J6"/>
      <c r="K6"/>
      <c r="L6"/>
      <c r="M6"/>
    </row>
    <row r="7" spans="1:13" s="9" customFormat="1" ht="14.25" thickBot="1" thickTop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/>
      <c r="J7"/>
      <c r="K7"/>
      <c r="L7"/>
      <c r="M7"/>
    </row>
    <row r="8" spans="1:13" s="16" customFormat="1" ht="18.75" customHeight="1" thickBot="1" thickTop="1">
      <c r="A8" s="47"/>
      <c r="B8" s="47"/>
      <c r="C8" s="59" t="s">
        <v>31</v>
      </c>
      <c r="D8" s="60">
        <f>D10+D58+D65</f>
        <v>21158000</v>
      </c>
      <c r="E8" s="60">
        <f>E10+E58+E65</f>
        <v>21812340</v>
      </c>
      <c r="F8" s="60">
        <f>F10+F58+F65</f>
        <v>10345796</v>
      </c>
      <c r="G8" s="90">
        <f>F8/E8</f>
        <v>0.47430931298521845</v>
      </c>
      <c r="H8" s="48"/>
      <c r="I8"/>
      <c r="J8"/>
      <c r="K8"/>
      <c r="L8"/>
      <c r="M8"/>
    </row>
    <row r="9" spans="1:13" s="9" customFormat="1" ht="10.5" customHeight="1">
      <c r="A9" s="43"/>
      <c r="B9" s="43"/>
      <c r="C9" s="46" t="s">
        <v>30</v>
      </c>
      <c r="D9" s="43"/>
      <c r="E9" s="43"/>
      <c r="F9" s="43"/>
      <c r="G9" s="91"/>
      <c r="H9" s="43"/>
      <c r="I9"/>
      <c r="J9"/>
      <c r="K9"/>
      <c r="L9"/>
      <c r="M9"/>
    </row>
    <row r="10" spans="1:13" s="9" customFormat="1" ht="19.5" customHeight="1" thickBot="1">
      <c r="A10" s="5"/>
      <c r="B10" s="5"/>
      <c r="C10" s="45" t="s">
        <v>4</v>
      </c>
      <c r="D10" s="44">
        <f>D11+D24+D33+D43+D51</f>
        <v>19298000</v>
      </c>
      <c r="E10" s="44">
        <f>E11+E24+E33+E43+E51</f>
        <v>19766618</v>
      </c>
      <c r="F10" s="44">
        <f>F11+F24+F33+F43+F51</f>
        <v>9412796</v>
      </c>
      <c r="G10" s="92">
        <f aca="true" t="shared" si="0" ref="G10:G69">F10/E10</f>
        <v>0.4761965855767537</v>
      </c>
      <c r="H10" s="41"/>
      <c r="I10"/>
      <c r="J10"/>
      <c r="K10"/>
      <c r="L10"/>
      <c r="M10"/>
    </row>
    <row r="11" spans="1:13" s="9" customFormat="1" ht="19.5" customHeight="1" thickTop="1">
      <c r="A11" s="24">
        <v>801</v>
      </c>
      <c r="B11" s="24"/>
      <c r="C11" s="25" t="s">
        <v>13</v>
      </c>
      <c r="D11" s="27">
        <f>D12+D14+D16+D18+D20</f>
        <v>10300000</v>
      </c>
      <c r="E11" s="27">
        <f>E12+E14+E16+E18+E20+E22</f>
        <v>10302418</v>
      </c>
      <c r="F11" s="27">
        <f>F12+F14+F16+F18+F20+F22</f>
        <v>5235609</v>
      </c>
      <c r="G11" s="93">
        <f t="shared" si="0"/>
        <v>0.508192251566574</v>
      </c>
      <c r="H11" s="25"/>
      <c r="I11"/>
      <c r="J11"/>
      <c r="K11"/>
      <c r="L11"/>
      <c r="M11"/>
    </row>
    <row r="12" spans="1:13" s="16" customFormat="1" ht="19.5" customHeight="1">
      <c r="A12" s="28"/>
      <c r="B12" s="21">
        <v>80101</v>
      </c>
      <c r="C12" s="22" t="s">
        <v>9</v>
      </c>
      <c r="D12" s="23">
        <f>D13</f>
        <v>1000000</v>
      </c>
      <c r="E12" s="23">
        <f>E13</f>
        <v>1000000</v>
      </c>
      <c r="F12" s="23">
        <f>F13</f>
        <v>444910</v>
      </c>
      <c r="G12" s="94">
        <f t="shared" si="0"/>
        <v>0.44491</v>
      </c>
      <c r="H12" s="21"/>
      <c r="I12"/>
      <c r="J12"/>
      <c r="K12"/>
      <c r="L12"/>
      <c r="M12"/>
    </row>
    <row r="13" spans="1:13" s="9" customFormat="1" ht="25.5">
      <c r="A13" s="5"/>
      <c r="B13" s="6"/>
      <c r="C13" s="7" t="s">
        <v>10</v>
      </c>
      <c r="D13" s="8">
        <v>1000000</v>
      </c>
      <c r="E13" s="8">
        <v>1000000</v>
      </c>
      <c r="F13" s="8">
        <v>444910</v>
      </c>
      <c r="G13" s="95">
        <f t="shared" si="0"/>
        <v>0.44491</v>
      </c>
      <c r="H13" s="7" t="s">
        <v>20</v>
      </c>
      <c r="I13"/>
      <c r="J13"/>
      <c r="K13"/>
      <c r="L13"/>
      <c r="M13"/>
    </row>
    <row r="14" spans="1:13" s="9" customFormat="1" ht="19.5" customHeight="1">
      <c r="A14" s="5"/>
      <c r="B14" s="15">
        <v>80110</v>
      </c>
      <c r="C14" s="29" t="s">
        <v>11</v>
      </c>
      <c r="D14" s="31">
        <f>D15</f>
        <v>1700000</v>
      </c>
      <c r="E14" s="31">
        <f>E15</f>
        <v>1700000</v>
      </c>
      <c r="F14" s="31">
        <f>F15</f>
        <v>989553</v>
      </c>
      <c r="G14" s="96">
        <f t="shared" si="0"/>
        <v>0.58209</v>
      </c>
      <c r="H14" s="29"/>
      <c r="I14"/>
      <c r="J14"/>
      <c r="K14"/>
      <c r="L14"/>
      <c r="M14"/>
    </row>
    <row r="15" spans="1:13" s="9" customFormat="1" ht="24.75" customHeight="1">
      <c r="A15" s="5"/>
      <c r="B15" s="5"/>
      <c r="C15" s="11" t="s">
        <v>49</v>
      </c>
      <c r="D15" s="12">
        <v>1700000</v>
      </c>
      <c r="E15" s="12">
        <v>1700000</v>
      </c>
      <c r="F15" s="12">
        <v>989553</v>
      </c>
      <c r="G15" s="97">
        <f t="shared" si="0"/>
        <v>0.58209</v>
      </c>
      <c r="H15" s="11" t="s">
        <v>33</v>
      </c>
      <c r="I15"/>
      <c r="J15"/>
      <c r="K15"/>
      <c r="L15"/>
      <c r="M15"/>
    </row>
    <row r="16" spans="1:13" s="16" customFormat="1" ht="19.5" customHeight="1">
      <c r="A16" s="28"/>
      <c r="B16" s="21">
        <v>80120</v>
      </c>
      <c r="C16" s="21" t="s">
        <v>12</v>
      </c>
      <c r="D16" s="23">
        <f>D17</f>
        <v>4100000</v>
      </c>
      <c r="E16" s="23">
        <f>E17</f>
        <v>3994900</v>
      </c>
      <c r="F16" s="23">
        <f>F17</f>
        <v>1959194</v>
      </c>
      <c r="G16" s="94">
        <f t="shared" si="0"/>
        <v>0.49042379033267414</v>
      </c>
      <c r="H16" s="21"/>
      <c r="I16"/>
      <c r="J16"/>
      <c r="K16"/>
      <c r="L16"/>
      <c r="M16"/>
    </row>
    <row r="17" spans="1:13" s="9" customFormat="1" ht="26.25" customHeight="1">
      <c r="A17" s="5"/>
      <c r="B17" s="10"/>
      <c r="C17" s="7" t="s">
        <v>50</v>
      </c>
      <c r="D17" s="8">
        <v>4100000</v>
      </c>
      <c r="E17" s="8">
        <v>3994900</v>
      </c>
      <c r="F17" s="88">
        <v>1959194</v>
      </c>
      <c r="G17" s="98">
        <f t="shared" si="0"/>
        <v>0.49042379033267414</v>
      </c>
      <c r="H17" s="11" t="s">
        <v>34</v>
      </c>
      <c r="I17"/>
      <c r="J17"/>
      <c r="K17"/>
      <c r="L17"/>
      <c r="M17"/>
    </row>
    <row r="18" spans="1:8" s="16" customFormat="1" ht="19.5" customHeight="1">
      <c r="A18" s="28"/>
      <c r="B18" s="65">
        <v>80123</v>
      </c>
      <c r="C18" s="22" t="s">
        <v>43</v>
      </c>
      <c r="D18" s="23">
        <f>D19</f>
        <v>200000</v>
      </c>
      <c r="E18" s="23">
        <f>E19</f>
        <v>305100</v>
      </c>
      <c r="F18" s="23">
        <f>F19</f>
        <v>164989</v>
      </c>
      <c r="G18" s="94">
        <f t="shared" si="0"/>
        <v>0.5407702392658145</v>
      </c>
      <c r="H18" s="66"/>
    </row>
    <row r="19" spans="1:13" s="9" customFormat="1" ht="26.25" customHeight="1">
      <c r="A19" s="5"/>
      <c r="B19" s="10"/>
      <c r="C19" s="7" t="s">
        <v>51</v>
      </c>
      <c r="D19" s="8">
        <v>200000</v>
      </c>
      <c r="E19" s="8">
        <v>305100</v>
      </c>
      <c r="F19" s="88">
        <v>164989</v>
      </c>
      <c r="G19" s="98">
        <f t="shared" si="0"/>
        <v>0.5407702392658145</v>
      </c>
      <c r="H19" s="11" t="s">
        <v>44</v>
      </c>
      <c r="I19"/>
      <c r="J19"/>
      <c r="K19"/>
      <c r="L19"/>
      <c r="M19"/>
    </row>
    <row r="20" spans="1:13" s="9" customFormat="1" ht="19.5" customHeight="1">
      <c r="A20" s="5"/>
      <c r="B20" s="21">
        <v>80130</v>
      </c>
      <c r="C20" s="21" t="s">
        <v>22</v>
      </c>
      <c r="D20" s="23">
        <f>D21</f>
        <v>3300000</v>
      </c>
      <c r="E20" s="23">
        <f>E21</f>
        <v>3300000</v>
      </c>
      <c r="F20" s="23">
        <f>F21</f>
        <v>1674545</v>
      </c>
      <c r="G20" s="94">
        <f t="shared" si="0"/>
        <v>0.5074378787878788</v>
      </c>
      <c r="H20" s="21"/>
      <c r="I20"/>
      <c r="J20"/>
      <c r="K20"/>
      <c r="L20"/>
      <c r="M20"/>
    </row>
    <row r="21" spans="1:13" s="9" customFormat="1" ht="25.5">
      <c r="A21" s="5"/>
      <c r="B21" s="6"/>
      <c r="C21" s="7" t="s">
        <v>35</v>
      </c>
      <c r="D21" s="8">
        <v>3300000</v>
      </c>
      <c r="E21" s="8">
        <v>3300000</v>
      </c>
      <c r="F21" s="8">
        <v>1674545</v>
      </c>
      <c r="G21" s="95">
        <f>F21/E21</f>
        <v>0.5074378787878788</v>
      </c>
      <c r="H21" s="7" t="s">
        <v>36</v>
      </c>
      <c r="I21"/>
      <c r="J21"/>
      <c r="K21"/>
      <c r="L21"/>
      <c r="M21"/>
    </row>
    <row r="22" spans="1:8" s="16" customFormat="1" ht="19.5" customHeight="1">
      <c r="A22" s="28"/>
      <c r="B22" s="15">
        <v>80195</v>
      </c>
      <c r="C22" s="29" t="s">
        <v>27</v>
      </c>
      <c r="D22" s="30"/>
      <c r="E22" s="30">
        <f>SUM(E23)</f>
        <v>2418</v>
      </c>
      <c r="F22" s="30">
        <f>SUM(F23)</f>
        <v>2418</v>
      </c>
      <c r="G22" s="94">
        <f>F22/E22</f>
        <v>1</v>
      </c>
      <c r="H22" s="29"/>
    </row>
    <row r="23" spans="1:13" s="9" customFormat="1" ht="39.75" customHeight="1">
      <c r="A23" s="5"/>
      <c r="B23" s="13"/>
      <c r="C23" s="39" t="s">
        <v>79</v>
      </c>
      <c r="D23" s="14"/>
      <c r="E23" s="14">
        <v>2418</v>
      </c>
      <c r="F23" s="14">
        <v>2418</v>
      </c>
      <c r="G23" s="95">
        <f>F23/E23</f>
        <v>1</v>
      </c>
      <c r="H23" s="39" t="s">
        <v>85</v>
      </c>
      <c r="I23"/>
      <c r="J23"/>
      <c r="K23"/>
      <c r="L23"/>
      <c r="M23"/>
    </row>
    <row r="24" spans="1:13" s="9" customFormat="1" ht="19.5" customHeight="1">
      <c r="A24" s="24">
        <v>851</v>
      </c>
      <c r="B24" s="32"/>
      <c r="C24" s="25" t="s">
        <v>5</v>
      </c>
      <c r="D24" s="26">
        <f>D25+D29+D31</f>
        <v>1568000</v>
      </c>
      <c r="E24" s="26">
        <f>E25+E29+E31</f>
        <v>1834000</v>
      </c>
      <c r="F24" s="26">
        <f>F25+F29+F31</f>
        <v>838942</v>
      </c>
      <c r="G24" s="99">
        <f t="shared" si="0"/>
        <v>0.4574383860414395</v>
      </c>
      <c r="H24" s="26"/>
      <c r="I24"/>
      <c r="J24"/>
      <c r="K24"/>
      <c r="L24"/>
      <c r="M24"/>
    </row>
    <row r="25" spans="1:13" s="9" customFormat="1" ht="19.5" customHeight="1">
      <c r="A25" s="5"/>
      <c r="B25" s="15">
        <v>85121</v>
      </c>
      <c r="C25" s="29" t="s">
        <v>17</v>
      </c>
      <c r="D25" s="31">
        <f>SUM(D26:D28)</f>
        <v>1450000</v>
      </c>
      <c r="E25" s="31">
        <f>SUM(E26:E28)</f>
        <v>1716000</v>
      </c>
      <c r="F25" s="31">
        <f>SUM(F26:F28)</f>
        <v>815405</v>
      </c>
      <c r="G25" s="96">
        <f t="shared" si="0"/>
        <v>0.4751777389277389</v>
      </c>
      <c r="H25" s="30"/>
      <c r="I25"/>
      <c r="J25"/>
      <c r="K25"/>
      <c r="L25"/>
      <c r="M25"/>
    </row>
    <row r="26" spans="1:13" s="9" customFormat="1" ht="17.25" customHeight="1">
      <c r="A26" s="5"/>
      <c r="B26" s="28"/>
      <c r="C26" s="128" t="s">
        <v>84</v>
      </c>
      <c r="D26" s="85">
        <v>1100000</v>
      </c>
      <c r="E26" s="85">
        <v>1100000</v>
      </c>
      <c r="F26" s="85">
        <v>510000</v>
      </c>
      <c r="G26" s="100">
        <f t="shared" si="0"/>
        <v>0.4636363636363636</v>
      </c>
      <c r="H26" s="58" t="s">
        <v>66</v>
      </c>
      <c r="I26"/>
      <c r="J26"/>
      <c r="K26"/>
      <c r="L26"/>
      <c r="M26"/>
    </row>
    <row r="27" spans="1:13" s="9" customFormat="1" ht="19.5" customHeight="1">
      <c r="A27" s="5"/>
      <c r="B27" s="5"/>
      <c r="C27" s="129"/>
      <c r="D27" s="84">
        <v>300000</v>
      </c>
      <c r="E27" s="84">
        <v>566000</v>
      </c>
      <c r="F27" s="84">
        <v>299815</v>
      </c>
      <c r="G27" s="101">
        <f t="shared" si="0"/>
        <v>0.529708480565371</v>
      </c>
      <c r="H27" s="84" t="s">
        <v>37</v>
      </c>
      <c r="I27"/>
      <c r="J27"/>
      <c r="K27"/>
      <c r="L27"/>
      <c r="M27"/>
    </row>
    <row r="28" spans="1:13" s="55" customFormat="1" ht="24.75" customHeight="1">
      <c r="A28" s="13"/>
      <c r="B28" s="13"/>
      <c r="C28" s="130"/>
      <c r="D28" s="68">
        <v>50000</v>
      </c>
      <c r="E28" s="68">
        <v>50000</v>
      </c>
      <c r="F28" s="68">
        <v>5590</v>
      </c>
      <c r="G28" s="102">
        <f t="shared" si="0"/>
        <v>0.1118</v>
      </c>
      <c r="H28" s="69" t="s">
        <v>23</v>
      </c>
      <c r="I28" s="70"/>
      <c r="J28" s="70"/>
      <c r="K28" s="70"/>
      <c r="L28" s="70"/>
      <c r="M28" s="70"/>
    </row>
    <row r="29" spans="1:8" s="16" customFormat="1" ht="21" customHeight="1">
      <c r="A29" s="28"/>
      <c r="B29" s="15">
        <v>85153</v>
      </c>
      <c r="C29" s="29" t="s">
        <v>45</v>
      </c>
      <c r="D29" s="67">
        <f>D30</f>
        <v>8000</v>
      </c>
      <c r="E29" s="67">
        <f>E30</f>
        <v>8000</v>
      </c>
      <c r="F29" s="67">
        <f>F30</f>
        <v>3000</v>
      </c>
      <c r="G29" s="103">
        <f t="shared" si="0"/>
        <v>0.375</v>
      </c>
      <c r="H29" s="31"/>
    </row>
    <row r="30" spans="1:13" s="9" customFormat="1" ht="38.25" customHeight="1">
      <c r="A30" s="5"/>
      <c r="B30" s="13"/>
      <c r="C30" s="87" t="s">
        <v>46</v>
      </c>
      <c r="D30" s="62">
        <v>8000</v>
      </c>
      <c r="E30" s="62">
        <v>8000</v>
      </c>
      <c r="F30" s="62">
        <v>3000</v>
      </c>
      <c r="G30" s="104">
        <f t="shared" si="0"/>
        <v>0.375</v>
      </c>
      <c r="H30" s="61" t="s">
        <v>47</v>
      </c>
      <c r="I30"/>
      <c r="J30"/>
      <c r="K30"/>
      <c r="L30"/>
      <c r="M30"/>
    </row>
    <row r="31" spans="1:13" s="16" customFormat="1" ht="21.75" customHeight="1">
      <c r="A31" s="28"/>
      <c r="B31" s="15">
        <v>85154</v>
      </c>
      <c r="C31" s="22" t="s">
        <v>6</v>
      </c>
      <c r="D31" s="23">
        <f>D32</f>
        <v>110000</v>
      </c>
      <c r="E31" s="23">
        <f>E32</f>
        <v>110000</v>
      </c>
      <c r="F31" s="23">
        <f>F32</f>
        <v>20537</v>
      </c>
      <c r="G31" s="94">
        <f t="shared" si="0"/>
        <v>0.1867</v>
      </c>
      <c r="H31" s="21"/>
      <c r="I31"/>
      <c r="J31"/>
      <c r="K31"/>
      <c r="L31"/>
      <c r="M31"/>
    </row>
    <row r="32" spans="1:13" s="9" customFormat="1" ht="37.5" customHeight="1">
      <c r="A32" s="5"/>
      <c r="B32" s="5"/>
      <c r="C32" s="87" t="s">
        <v>46</v>
      </c>
      <c r="D32" s="58">
        <v>110000</v>
      </c>
      <c r="E32" s="58">
        <v>110000</v>
      </c>
      <c r="F32" s="89">
        <v>20537</v>
      </c>
      <c r="G32" s="105">
        <f t="shared" si="0"/>
        <v>0.1867</v>
      </c>
      <c r="H32" s="61" t="s">
        <v>47</v>
      </c>
      <c r="I32"/>
      <c r="J32"/>
      <c r="K32"/>
      <c r="L32"/>
      <c r="M32"/>
    </row>
    <row r="33" spans="1:13" s="9" customFormat="1" ht="21.75" customHeight="1">
      <c r="A33" s="24">
        <v>853</v>
      </c>
      <c r="B33" s="24"/>
      <c r="C33" s="37" t="s">
        <v>7</v>
      </c>
      <c r="D33" s="38">
        <f>D34+D38+D40</f>
        <v>2520000</v>
      </c>
      <c r="E33" s="38">
        <f>E34+E38+E40+E36</f>
        <v>2720200</v>
      </c>
      <c r="F33" s="38">
        <f>F34+F38+F40</f>
        <v>1188900</v>
      </c>
      <c r="G33" s="106">
        <f t="shared" si="0"/>
        <v>0.4370634512168223</v>
      </c>
      <c r="H33" s="38"/>
      <c r="I33"/>
      <c r="J33"/>
      <c r="K33"/>
      <c r="L33"/>
      <c r="M33"/>
    </row>
    <row r="34" spans="1:13" s="16" customFormat="1" ht="19.5" customHeight="1">
      <c r="A34" s="28"/>
      <c r="B34" s="21">
        <v>85301</v>
      </c>
      <c r="C34" s="21" t="s">
        <v>52</v>
      </c>
      <c r="D34" s="23">
        <f>D35</f>
        <v>1700000</v>
      </c>
      <c r="E34" s="23">
        <f>E35</f>
        <v>1700000</v>
      </c>
      <c r="F34" s="23">
        <f>F35</f>
        <v>793900</v>
      </c>
      <c r="G34" s="94">
        <f t="shared" si="0"/>
        <v>0.467</v>
      </c>
      <c r="H34" s="21"/>
      <c r="I34"/>
      <c r="J34"/>
      <c r="K34"/>
      <c r="L34"/>
      <c r="M34"/>
    </row>
    <row r="35" spans="1:13" s="16" customFormat="1" ht="39.75" customHeight="1">
      <c r="A35" s="28"/>
      <c r="B35" s="21"/>
      <c r="C35" s="7" t="s">
        <v>16</v>
      </c>
      <c r="D35" s="8">
        <v>1700000</v>
      </c>
      <c r="E35" s="8">
        <v>1700000</v>
      </c>
      <c r="F35" s="8">
        <v>793900</v>
      </c>
      <c r="G35" s="95">
        <f t="shared" si="0"/>
        <v>0.467</v>
      </c>
      <c r="H35" s="7" t="s">
        <v>68</v>
      </c>
      <c r="I35"/>
      <c r="J35"/>
      <c r="K35"/>
      <c r="L35"/>
      <c r="M35"/>
    </row>
    <row r="36" spans="1:8" s="16" customFormat="1" ht="19.5" customHeight="1">
      <c r="A36" s="28"/>
      <c r="B36" s="15">
        <v>85302</v>
      </c>
      <c r="C36" s="29" t="s">
        <v>71</v>
      </c>
      <c r="D36" s="30"/>
      <c r="E36" s="30">
        <f>E37</f>
        <v>200200</v>
      </c>
      <c r="F36" s="30"/>
      <c r="G36" s="94"/>
      <c r="H36" s="22"/>
    </row>
    <row r="37" spans="1:13" s="16" customFormat="1" ht="28.5" customHeight="1">
      <c r="A37" s="28"/>
      <c r="B37" s="15"/>
      <c r="C37" s="39" t="s">
        <v>80</v>
      </c>
      <c r="D37" s="14"/>
      <c r="E37" s="14">
        <v>200200</v>
      </c>
      <c r="F37" s="14"/>
      <c r="G37" s="95"/>
      <c r="H37" s="7" t="s">
        <v>72</v>
      </c>
      <c r="I37"/>
      <c r="J37"/>
      <c r="K37"/>
      <c r="L37"/>
      <c r="M37"/>
    </row>
    <row r="38" spans="1:13" s="16" customFormat="1" ht="19.5" customHeight="1">
      <c r="A38" s="28"/>
      <c r="B38" s="15">
        <v>85303</v>
      </c>
      <c r="C38" s="29" t="s">
        <v>26</v>
      </c>
      <c r="D38" s="30">
        <f>D39</f>
        <v>600000</v>
      </c>
      <c r="E38" s="30">
        <f>E39</f>
        <v>600000</v>
      </c>
      <c r="F38" s="30">
        <f>F39</f>
        <v>300000</v>
      </c>
      <c r="G38" s="107">
        <f t="shared" si="0"/>
        <v>0.5</v>
      </c>
      <c r="H38" s="22"/>
      <c r="I38"/>
      <c r="J38"/>
      <c r="K38"/>
      <c r="L38"/>
      <c r="M38"/>
    </row>
    <row r="39" spans="1:13" s="16" customFormat="1" ht="26.25" customHeight="1">
      <c r="A39" s="28"/>
      <c r="B39" s="15"/>
      <c r="C39" s="39" t="s">
        <v>81</v>
      </c>
      <c r="D39" s="14">
        <v>600000</v>
      </c>
      <c r="E39" s="14">
        <v>600000</v>
      </c>
      <c r="F39" s="14">
        <v>300000</v>
      </c>
      <c r="G39" s="108">
        <f t="shared" si="0"/>
        <v>0.5</v>
      </c>
      <c r="H39" s="7" t="s">
        <v>28</v>
      </c>
      <c r="I39"/>
      <c r="J39"/>
      <c r="K39"/>
      <c r="L39"/>
      <c r="M39"/>
    </row>
    <row r="40" spans="1:13" s="16" customFormat="1" ht="19.5" customHeight="1">
      <c r="A40" s="28"/>
      <c r="B40" s="15">
        <v>85395</v>
      </c>
      <c r="C40" s="29" t="s">
        <v>27</v>
      </c>
      <c r="D40" s="30">
        <f>SUM(D41:D42)</f>
        <v>220000</v>
      </c>
      <c r="E40" s="30">
        <f>SUM(E41:E42)</f>
        <v>220000</v>
      </c>
      <c r="F40" s="30">
        <f>SUM(F41:F42)</f>
        <v>95000</v>
      </c>
      <c r="G40" s="107">
        <f t="shared" si="0"/>
        <v>0.4318181818181818</v>
      </c>
      <c r="H40" s="22"/>
      <c r="I40"/>
      <c r="J40"/>
      <c r="K40"/>
      <c r="L40"/>
      <c r="M40"/>
    </row>
    <row r="41" spans="1:13" s="16" customFormat="1" ht="39" customHeight="1">
      <c r="A41" s="28"/>
      <c r="B41" s="28"/>
      <c r="C41" s="11" t="s">
        <v>42</v>
      </c>
      <c r="D41" s="12">
        <v>180000</v>
      </c>
      <c r="E41" s="12">
        <v>180000</v>
      </c>
      <c r="F41" s="12">
        <v>75000</v>
      </c>
      <c r="G41" s="97">
        <f t="shared" si="0"/>
        <v>0.4166666666666667</v>
      </c>
      <c r="H41" s="11" t="s">
        <v>42</v>
      </c>
      <c r="I41"/>
      <c r="J41"/>
      <c r="K41"/>
      <c r="L41"/>
      <c r="M41"/>
    </row>
    <row r="42" spans="1:13" s="16" customFormat="1" ht="40.5" customHeight="1">
      <c r="A42" s="15"/>
      <c r="B42" s="15"/>
      <c r="C42" s="39" t="s">
        <v>54</v>
      </c>
      <c r="D42" s="14">
        <v>40000</v>
      </c>
      <c r="E42" s="14">
        <v>40000</v>
      </c>
      <c r="F42" s="14">
        <v>20000</v>
      </c>
      <c r="G42" s="108">
        <f t="shared" si="0"/>
        <v>0.5</v>
      </c>
      <c r="H42" s="39" t="s">
        <v>54</v>
      </c>
      <c r="I42"/>
      <c r="J42"/>
      <c r="K42"/>
      <c r="L42"/>
      <c r="M42"/>
    </row>
    <row r="43" spans="1:13" s="9" customFormat="1" ht="19.5" customHeight="1">
      <c r="A43" s="32">
        <v>854</v>
      </c>
      <c r="B43" s="32"/>
      <c r="C43" s="25" t="s">
        <v>8</v>
      </c>
      <c r="D43" s="26">
        <f>D44+D46+D48</f>
        <v>4250000</v>
      </c>
      <c r="E43" s="26">
        <f>E44+E46+E48</f>
        <v>4250000</v>
      </c>
      <c r="F43" s="26">
        <f>F44+F46+F48</f>
        <v>2149345</v>
      </c>
      <c r="G43" s="99">
        <f t="shared" si="0"/>
        <v>0.5057282352941177</v>
      </c>
      <c r="H43" s="25"/>
      <c r="I43"/>
      <c r="J43"/>
      <c r="K43"/>
      <c r="L43"/>
      <c r="M43"/>
    </row>
    <row r="44" spans="1:13" s="9" customFormat="1" ht="19.5" customHeight="1">
      <c r="A44" s="33"/>
      <c r="B44" s="34">
        <v>85403</v>
      </c>
      <c r="C44" s="35" t="s">
        <v>15</v>
      </c>
      <c r="D44" s="36">
        <f>D45</f>
        <v>550000</v>
      </c>
      <c r="E44" s="36">
        <f>E45</f>
        <v>550000</v>
      </c>
      <c r="F44" s="36">
        <f>F45</f>
        <v>287520</v>
      </c>
      <c r="G44" s="109">
        <f t="shared" si="0"/>
        <v>0.5227636363636363</v>
      </c>
      <c r="H44" s="35"/>
      <c r="I44"/>
      <c r="J44"/>
      <c r="K44"/>
      <c r="L44"/>
      <c r="M44"/>
    </row>
    <row r="45" spans="1:13" s="55" customFormat="1" ht="37.5" customHeight="1">
      <c r="A45" s="17"/>
      <c r="B45" s="18"/>
      <c r="C45" s="19" t="s">
        <v>38</v>
      </c>
      <c r="D45" s="20">
        <v>550000</v>
      </c>
      <c r="E45" s="20">
        <v>550000</v>
      </c>
      <c r="F45" s="20">
        <v>287520</v>
      </c>
      <c r="G45" s="110">
        <f t="shared" si="0"/>
        <v>0.5227636363636363</v>
      </c>
      <c r="H45" s="19" t="s">
        <v>39</v>
      </c>
      <c r="I45"/>
      <c r="J45"/>
      <c r="K45"/>
      <c r="L45"/>
      <c r="M45"/>
    </row>
    <row r="46" spans="1:13" s="9" customFormat="1" ht="19.5" customHeight="1">
      <c r="A46" s="33"/>
      <c r="B46" s="52">
        <v>85404</v>
      </c>
      <c r="C46" s="53" t="s">
        <v>21</v>
      </c>
      <c r="D46" s="54">
        <f>D47</f>
        <v>3200000</v>
      </c>
      <c r="E46" s="54">
        <f>E47</f>
        <v>3200000</v>
      </c>
      <c r="F46" s="54">
        <f>F47</f>
        <v>1593799</v>
      </c>
      <c r="G46" s="111">
        <f t="shared" si="0"/>
        <v>0.4980621875</v>
      </c>
      <c r="H46" s="53"/>
      <c r="I46"/>
      <c r="J46"/>
      <c r="K46"/>
      <c r="L46"/>
      <c r="M46"/>
    </row>
    <row r="47" spans="1:13" s="9" customFormat="1" ht="25.5">
      <c r="A47" s="17"/>
      <c r="B47" s="18"/>
      <c r="C47" s="19" t="s">
        <v>40</v>
      </c>
      <c r="D47" s="20">
        <v>3200000</v>
      </c>
      <c r="E47" s="20">
        <v>3200000</v>
      </c>
      <c r="F47" s="20">
        <v>1593799</v>
      </c>
      <c r="G47" s="110">
        <f t="shared" si="0"/>
        <v>0.4980621875</v>
      </c>
      <c r="H47" s="19" t="s">
        <v>41</v>
      </c>
      <c r="I47"/>
      <c r="J47"/>
      <c r="K47"/>
      <c r="L47"/>
      <c r="M47"/>
    </row>
    <row r="48" spans="1:13" s="16" customFormat="1" ht="19.5" customHeight="1">
      <c r="A48" s="28"/>
      <c r="B48" s="21">
        <v>85410</v>
      </c>
      <c r="C48" s="22" t="s">
        <v>14</v>
      </c>
      <c r="D48" s="23">
        <f>D49</f>
        <v>500000</v>
      </c>
      <c r="E48" s="23">
        <f>E49</f>
        <v>500000</v>
      </c>
      <c r="F48" s="23">
        <f>F49</f>
        <v>268026</v>
      </c>
      <c r="G48" s="94">
        <f t="shared" si="0"/>
        <v>0.536052</v>
      </c>
      <c r="H48" s="21"/>
      <c r="I48"/>
      <c r="J48"/>
      <c r="K48"/>
      <c r="L48"/>
      <c r="M48"/>
    </row>
    <row r="49" spans="1:13" s="9" customFormat="1" ht="28.5" customHeight="1">
      <c r="A49" s="5"/>
      <c r="B49" s="10"/>
      <c r="C49" s="87" t="s">
        <v>24</v>
      </c>
      <c r="D49" s="88">
        <v>500000</v>
      </c>
      <c r="E49" s="88">
        <v>500000</v>
      </c>
      <c r="F49" s="88">
        <v>268026</v>
      </c>
      <c r="G49" s="98">
        <f t="shared" si="0"/>
        <v>0.536052</v>
      </c>
      <c r="H49" s="87" t="s">
        <v>25</v>
      </c>
      <c r="I49"/>
      <c r="J49"/>
      <c r="K49"/>
      <c r="L49"/>
      <c r="M49"/>
    </row>
    <row r="50" spans="3:13" s="123" customFormat="1" ht="18" customHeight="1">
      <c r="C50" s="124"/>
      <c r="D50" s="125"/>
      <c r="E50" s="125"/>
      <c r="F50" s="125"/>
      <c r="G50" s="126"/>
      <c r="H50" s="124"/>
      <c r="I50" s="127"/>
      <c r="J50" s="127"/>
      <c r="K50" s="127"/>
      <c r="L50" s="127"/>
      <c r="M50" s="127"/>
    </row>
    <row r="51" spans="1:13" s="9" customFormat="1" ht="19.5" customHeight="1">
      <c r="A51" s="32">
        <v>921</v>
      </c>
      <c r="B51" s="32"/>
      <c r="C51" s="25" t="s">
        <v>56</v>
      </c>
      <c r="D51" s="26">
        <f>D52</f>
        <v>660000</v>
      </c>
      <c r="E51" s="26">
        <f>E52</f>
        <v>660000</v>
      </c>
      <c r="F51" s="26"/>
      <c r="G51" s="99"/>
      <c r="H51" s="25"/>
      <c r="I51"/>
      <c r="J51"/>
      <c r="K51"/>
      <c r="L51"/>
      <c r="M51"/>
    </row>
    <row r="52" spans="1:13" s="16" customFormat="1" ht="19.5" customHeight="1">
      <c r="A52" s="28"/>
      <c r="B52" s="15">
        <v>92120</v>
      </c>
      <c r="C52" s="29" t="s">
        <v>69</v>
      </c>
      <c r="D52" s="30">
        <f>SUM(D53:D57)</f>
        <v>660000</v>
      </c>
      <c r="E52" s="30">
        <f>SUM(E53:E57)</f>
        <v>660000</v>
      </c>
      <c r="F52" s="30"/>
      <c r="G52" s="107"/>
      <c r="H52" s="22"/>
      <c r="I52"/>
      <c r="J52"/>
      <c r="K52"/>
      <c r="L52"/>
      <c r="M52"/>
    </row>
    <row r="53" spans="1:13" s="72" customFormat="1" ht="19.5" customHeight="1">
      <c r="A53" s="33"/>
      <c r="B53" s="73"/>
      <c r="C53" s="75" t="s">
        <v>57</v>
      </c>
      <c r="D53" s="76">
        <v>440000</v>
      </c>
      <c r="E53" s="76">
        <v>440000</v>
      </c>
      <c r="F53" s="76"/>
      <c r="G53" s="112"/>
      <c r="H53" s="77" t="s">
        <v>61</v>
      </c>
      <c r="I53" s="71"/>
      <c r="J53" s="71"/>
      <c r="K53" s="71"/>
      <c r="L53" s="71"/>
      <c r="M53" s="71"/>
    </row>
    <row r="54" spans="1:13" s="72" customFormat="1" ht="19.5" customHeight="1">
      <c r="A54" s="33"/>
      <c r="B54" s="33"/>
      <c r="C54" s="75" t="s">
        <v>67</v>
      </c>
      <c r="D54" s="86">
        <v>100000</v>
      </c>
      <c r="E54" s="86">
        <v>100000</v>
      </c>
      <c r="F54" s="86"/>
      <c r="G54" s="113"/>
      <c r="H54" s="80" t="s">
        <v>61</v>
      </c>
      <c r="I54" s="71"/>
      <c r="J54" s="71"/>
      <c r="K54" s="71"/>
      <c r="L54" s="71"/>
      <c r="M54" s="71"/>
    </row>
    <row r="55" spans="1:13" s="72" customFormat="1" ht="24" customHeight="1">
      <c r="A55" s="33"/>
      <c r="B55" s="33"/>
      <c r="C55" s="74" t="s">
        <v>58</v>
      </c>
      <c r="D55" s="78">
        <v>40000</v>
      </c>
      <c r="E55" s="78">
        <v>40000</v>
      </c>
      <c r="F55" s="78"/>
      <c r="G55" s="114"/>
      <c r="H55" s="79" t="s">
        <v>61</v>
      </c>
      <c r="I55" s="71"/>
      <c r="J55" s="71"/>
      <c r="K55" s="71"/>
      <c r="L55" s="71"/>
      <c r="M55" s="71"/>
    </row>
    <row r="56" spans="1:13" s="72" customFormat="1" ht="24" customHeight="1">
      <c r="A56" s="33"/>
      <c r="B56" s="33"/>
      <c r="C56" s="75" t="s">
        <v>59</v>
      </c>
      <c r="D56" s="78">
        <v>30000</v>
      </c>
      <c r="E56" s="78">
        <v>30000</v>
      </c>
      <c r="F56" s="86"/>
      <c r="G56" s="113"/>
      <c r="H56" s="80" t="s">
        <v>61</v>
      </c>
      <c r="I56" s="71"/>
      <c r="J56" s="71"/>
      <c r="K56" s="71"/>
      <c r="L56" s="71"/>
      <c r="M56" s="71"/>
    </row>
    <row r="57" spans="1:13" s="72" customFormat="1" ht="18.75" customHeight="1">
      <c r="A57" s="33"/>
      <c r="B57" s="33"/>
      <c r="C57" s="81" t="s">
        <v>60</v>
      </c>
      <c r="D57" s="82">
        <v>50000</v>
      </c>
      <c r="E57" s="82">
        <v>50000</v>
      </c>
      <c r="F57" s="82"/>
      <c r="G57" s="115"/>
      <c r="H57" s="83" t="s">
        <v>62</v>
      </c>
      <c r="I57" s="71"/>
      <c r="J57" s="71"/>
      <c r="K57" s="71"/>
      <c r="L57" s="71"/>
      <c r="M57" s="71"/>
    </row>
    <row r="58" spans="1:13" s="16" customFormat="1" ht="23.25" customHeight="1" thickBot="1">
      <c r="A58" s="15"/>
      <c r="B58" s="15"/>
      <c r="C58" s="41" t="s">
        <v>48</v>
      </c>
      <c r="D58" s="42">
        <f aca="true" t="shared" si="1" ref="D58:F59">D59</f>
        <v>276000</v>
      </c>
      <c r="E58" s="42">
        <f t="shared" si="1"/>
        <v>397000</v>
      </c>
      <c r="F58" s="42">
        <f t="shared" si="1"/>
        <v>141000</v>
      </c>
      <c r="G58" s="116">
        <f t="shared" si="0"/>
        <v>0.35516372795969775</v>
      </c>
      <c r="H58" s="40"/>
      <c r="I58"/>
      <c r="J58"/>
      <c r="K58"/>
      <c r="L58"/>
      <c r="M58"/>
    </row>
    <row r="59" spans="1:13" s="9" customFormat="1" ht="19.5" customHeight="1" thickTop="1">
      <c r="A59" s="32">
        <v>853</v>
      </c>
      <c r="B59" s="32"/>
      <c r="C59" s="25" t="s">
        <v>7</v>
      </c>
      <c r="D59" s="26">
        <f t="shared" si="1"/>
        <v>276000</v>
      </c>
      <c r="E59" s="26">
        <f t="shared" si="1"/>
        <v>397000</v>
      </c>
      <c r="F59" s="26">
        <f t="shared" si="1"/>
        <v>141000</v>
      </c>
      <c r="G59" s="99">
        <f t="shared" si="0"/>
        <v>0.35516372795969775</v>
      </c>
      <c r="H59" s="37"/>
      <c r="I59"/>
      <c r="J59"/>
      <c r="K59"/>
      <c r="L59"/>
      <c r="M59"/>
    </row>
    <row r="60" spans="1:13" s="16" customFormat="1" ht="19.5" customHeight="1">
      <c r="A60" s="28"/>
      <c r="B60" s="15">
        <v>85303</v>
      </c>
      <c r="C60" s="29" t="s">
        <v>26</v>
      </c>
      <c r="D60" s="30">
        <f>SUM(D61:D62)</f>
        <v>276000</v>
      </c>
      <c r="E60" s="30">
        <f>SUM(E61:E64)</f>
        <v>397000</v>
      </c>
      <c r="F60" s="30">
        <f>SUM(F61:F62)</f>
        <v>141000</v>
      </c>
      <c r="G60" s="107">
        <f t="shared" si="0"/>
        <v>0.35516372795969775</v>
      </c>
      <c r="H60" s="22"/>
      <c r="I60"/>
      <c r="J60"/>
      <c r="K60"/>
      <c r="L60"/>
      <c r="M60"/>
    </row>
    <row r="61" spans="1:13" s="9" customFormat="1" ht="19.5" customHeight="1">
      <c r="A61" s="5"/>
      <c r="B61" s="5"/>
      <c r="C61" s="11" t="s">
        <v>55</v>
      </c>
      <c r="D61" s="12">
        <v>270000</v>
      </c>
      <c r="E61" s="12">
        <v>349000</v>
      </c>
      <c r="F61" s="12">
        <v>135000</v>
      </c>
      <c r="G61" s="97">
        <f t="shared" si="0"/>
        <v>0.3868194842406877</v>
      </c>
      <c r="H61" s="51" t="s">
        <v>32</v>
      </c>
      <c r="I61"/>
      <c r="J61"/>
      <c r="K61"/>
      <c r="L61"/>
      <c r="M61"/>
    </row>
    <row r="62" spans="1:8" s="9" customFormat="1" ht="29.25" customHeight="1">
      <c r="A62" s="5"/>
      <c r="B62" s="5"/>
      <c r="C62" s="118" t="s">
        <v>63</v>
      </c>
      <c r="D62" s="119">
        <v>6000</v>
      </c>
      <c r="E62" s="119">
        <v>6000</v>
      </c>
      <c r="F62" s="119">
        <v>6000</v>
      </c>
      <c r="G62" s="120">
        <f t="shared" si="0"/>
        <v>1</v>
      </c>
      <c r="H62" s="118" t="s">
        <v>64</v>
      </c>
    </row>
    <row r="63" spans="1:8" s="9" customFormat="1" ht="29.25" customHeight="1">
      <c r="A63" s="5"/>
      <c r="B63" s="5"/>
      <c r="C63" s="121" t="s">
        <v>82</v>
      </c>
      <c r="D63" s="122"/>
      <c r="E63" s="122">
        <v>22000</v>
      </c>
      <c r="F63" s="122"/>
      <c r="G63" s="120"/>
      <c r="H63" s="121" t="s">
        <v>74</v>
      </c>
    </row>
    <row r="64" spans="1:8" s="9" customFormat="1" ht="29.25" customHeight="1">
      <c r="A64" s="5"/>
      <c r="B64" s="5"/>
      <c r="C64" s="63" t="s">
        <v>73</v>
      </c>
      <c r="D64" s="64"/>
      <c r="E64" s="64">
        <v>20000</v>
      </c>
      <c r="F64" s="64"/>
      <c r="G64" s="117"/>
      <c r="H64" s="63" t="s">
        <v>75</v>
      </c>
    </row>
    <row r="65" spans="1:13" s="16" customFormat="1" ht="27.75" customHeight="1" thickBot="1">
      <c r="A65" s="15"/>
      <c r="B65" s="15"/>
      <c r="C65" s="41" t="s">
        <v>29</v>
      </c>
      <c r="D65" s="42">
        <f aca="true" t="shared" si="2" ref="D65:F66">D66</f>
        <v>1584000</v>
      </c>
      <c r="E65" s="42">
        <f t="shared" si="2"/>
        <v>1648722</v>
      </c>
      <c r="F65" s="42">
        <f t="shared" si="2"/>
        <v>792000</v>
      </c>
      <c r="G65" s="116">
        <f t="shared" si="0"/>
        <v>0.48037207000331167</v>
      </c>
      <c r="H65" s="40"/>
      <c r="I65"/>
      <c r="J65"/>
      <c r="K65"/>
      <c r="L65"/>
      <c r="M65"/>
    </row>
    <row r="66" spans="1:13" s="9" customFormat="1" ht="19.5" customHeight="1" thickTop="1">
      <c r="A66" s="32">
        <v>853</v>
      </c>
      <c r="B66" s="32"/>
      <c r="C66" s="25" t="s">
        <v>7</v>
      </c>
      <c r="D66" s="26">
        <f t="shared" si="2"/>
        <v>1584000</v>
      </c>
      <c r="E66" s="26">
        <f t="shared" si="2"/>
        <v>1648722</v>
      </c>
      <c r="F66" s="26">
        <f t="shared" si="2"/>
        <v>792000</v>
      </c>
      <c r="G66" s="99">
        <f t="shared" si="0"/>
        <v>0.48037207000331167</v>
      </c>
      <c r="H66" s="37"/>
      <c r="I66"/>
      <c r="J66"/>
      <c r="K66"/>
      <c r="L66"/>
      <c r="M66"/>
    </row>
    <row r="67" spans="1:13" s="16" customFormat="1" ht="19.5" customHeight="1">
      <c r="A67" s="28"/>
      <c r="B67" s="15">
        <v>85303</v>
      </c>
      <c r="C67" s="29" t="s">
        <v>26</v>
      </c>
      <c r="D67" s="30">
        <f>SUM(D68:D69)</f>
        <v>1584000</v>
      </c>
      <c r="E67" s="30">
        <f>SUM(E68:E69)</f>
        <v>1648722</v>
      </c>
      <c r="F67" s="30">
        <f>SUM(F68:F69)</f>
        <v>792000</v>
      </c>
      <c r="G67" s="107">
        <f t="shared" si="0"/>
        <v>0.48037207000331167</v>
      </c>
      <c r="H67" s="22"/>
      <c r="I67"/>
      <c r="J67"/>
      <c r="K67"/>
      <c r="L67"/>
      <c r="M67"/>
    </row>
    <row r="68" spans="1:13" s="9" customFormat="1" ht="24.75" customHeight="1">
      <c r="A68" s="5"/>
      <c r="B68" s="5"/>
      <c r="C68" s="11" t="s">
        <v>83</v>
      </c>
      <c r="D68" s="12">
        <v>720000</v>
      </c>
      <c r="E68" s="12">
        <v>750000</v>
      </c>
      <c r="F68" s="12">
        <v>360000</v>
      </c>
      <c r="G68" s="97">
        <f t="shared" si="0"/>
        <v>0.48</v>
      </c>
      <c r="H68" s="51" t="s">
        <v>32</v>
      </c>
      <c r="I68"/>
      <c r="J68"/>
      <c r="K68"/>
      <c r="L68"/>
      <c r="M68"/>
    </row>
    <row r="69" spans="1:13" s="9" customFormat="1" ht="25.5" customHeight="1">
      <c r="A69" s="13"/>
      <c r="B69" s="13"/>
      <c r="C69" s="39" t="s">
        <v>53</v>
      </c>
      <c r="D69" s="14">
        <v>864000</v>
      </c>
      <c r="E69" s="14">
        <v>898722</v>
      </c>
      <c r="F69" s="14">
        <v>432000</v>
      </c>
      <c r="G69" s="108">
        <f t="shared" si="0"/>
        <v>0.48068256924833264</v>
      </c>
      <c r="H69" s="13" t="s">
        <v>32</v>
      </c>
      <c r="I69"/>
      <c r="J69"/>
      <c r="K69"/>
      <c r="L69"/>
      <c r="M69"/>
    </row>
    <row r="72" ht="12.75">
      <c r="H72" s="1" t="s">
        <v>87</v>
      </c>
    </row>
    <row r="73" ht="12.75">
      <c r="H73" s="1" t="s">
        <v>88</v>
      </c>
    </row>
  </sheetData>
  <mergeCells count="1">
    <mergeCell ref="C26:C28"/>
  </mergeCells>
  <printOptions horizontalCentered="1"/>
  <pageMargins left="0.5905511811023623" right="0.5905511811023623" top="0.6692913385826772" bottom="0.55" header="0.5118110236220472" footer="0.3937007874015748"/>
  <pageSetup firstPageNumber="247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2003-08-14T12:19:15Z</cp:lastPrinted>
  <dcterms:created xsi:type="dcterms:W3CDTF">2000-10-17T11:50:09Z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