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45" windowHeight="5190" tabRatio="607" activeTab="0"/>
  </bookViews>
  <sheets>
    <sheet name="FGZGiK" sheetId="1" r:id="rId1"/>
  </sheets>
  <definedNames>
    <definedName name="_xlnm.Print_Titles" localSheetId="0">'FGZGiK'!$9:$9</definedName>
  </definedNames>
  <calcPr fullCalcOnLoad="1"/>
</workbook>
</file>

<file path=xl/sharedStrings.xml><?xml version="1.0" encoding="utf-8"?>
<sst xmlns="http://schemas.openxmlformats.org/spreadsheetml/2006/main" count="44" uniqueCount="38">
  <si>
    <t>w złotych</t>
  </si>
  <si>
    <t>Dział</t>
  </si>
  <si>
    <t>Wyszczególnienie</t>
  </si>
  <si>
    <t>Stan środków obrotowych na początek roku</t>
  </si>
  <si>
    <t xml:space="preserve">odsetki </t>
  </si>
  <si>
    <t>Suma bilansowa</t>
  </si>
  <si>
    <t>Stan środków obrotowych na koniec roku</t>
  </si>
  <si>
    <t xml:space="preserve"> I   Przychody</t>
  </si>
  <si>
    <t xml:space="preserve">II    Wydatki </t>
  </si>
  <si>
    <t>Działalność usługowa</t>
  </si>
  <si>
    <t>Fundusz Gospodarki Zasobem Geodezyjnym i Kartograficznym</t>
  </si>
  <si>
    <t>sprzedaż map i wyrysów</t>
  </si>
  <si>
    <t>zakup materiałów i usług</t>
  </si>
  <si>
    <t>zakup sprzętu specjalistycznego</t>
  </si>
  <si>
    <t>specjalistyczne szkolenie pracowników</t>
  </si>
  <si>
    <t>w tym stan środków pieniężnych</t>
  </si>
  <si>
    <t>Załącznik Nr 13</t>
  </si>
  <si>
    <t xml:space="preserve">wpłaty na rzecz Centralnego Funduszu Gospodarki Zasobem Geodezyjnym 
i Kartograficznym </t>
  </si>
  <si>
    <t xml:space="preserve">wpłaty na rzecz Wojewódzkiego Funduszu Gospodarki Zasobem Geodezyjnym i Kartograficznym </t>
  </si>
  <si>
    <t>Rozdz.
§</t>
  </si>
  <si>
    <t>Plan na 2003 rok wg uchwały budżetowej</t>
  </si>
  <si>
    <t>Plan na 2003 rok po zmianach</t>
  </si>
  <si>
    <t>Wykonanie na 30 czerwca 2003 roku</t>
  </si>
  <si>
    <t>% 
6:5</t>
  </si>
  <si>
    <t xml:space="preserve">                           </t>
  </si>
  <si>
    <t xml:space="preserve">                            </t>
  </si>
  <si>
    <t xml:space="preserve"> Fundusz Gospodarki Zasobem Geodezyjnym i Kartograficznym</t>
  </si>
  <si>
    <t>092</t>
  </si>
  <si>
    <t>083</t>
  </si>
  <si>
    <t>Zakup materiałów i wyposażenia</t>
  </si>
  <si>
    <t>Zakup usług remontowych</t>
  </si>
  <si>
    <t>Zakup usług pozostałych</t>
  </si>
  <si>
    <t>Wpływy z usług</t>
  </si>
  <si>
    <t>Pozostałe odsetki</t>
  </si>
  <si>
    <t>Przelewy redystrybucyjne</t>
  </si>
  <si>
    <t>Wydatki na zakupy inwestycyjne funduszy celowych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</si>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</sst>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3" fontId="4" fillId="2" borderId="3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center"/>
    </xf>
    <xf numFmtId="3" fontId="4" fillId="1" borderId="2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1" borderId="3" xfId="0" applyNumberFormat="1" applyFont="1" applyFill="1" applyBorder="1" applyAlignment="1">
      <alignment vertical="center"/>
    </xf>
    <xf numFmtId="3" fontId="4" fillId="1" borderId="3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wrapText="1"/>
    </xf>
    <xf numFmtId="3" fontId="7" fillId="0" borderId="7" xfId="0" applyNumberFormat="1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3" fontId="7" fillId="0" borderId="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8" fillId="0" borderId="11" xfId="0" applyNumberFormat="1" applyFont="1" applyBorder="1" applyAlignment="1">
      <alignment horizontal="right" wrapText="1"/>
    </xf>
    <xf numFmtId="10" fontId="8" fillId="0" borderId="1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 wrapText="1"/>
    </xf>
    <xf numFmtId="0" fontId="8" fillId="0" borderId="8" xfId="0" applyFont="1" applyBorder="1" applyAlignment="1">
      <alignment wrapText="1"/>
    </xf>
    <xf numFmtId="10" fontId="4" fillId="0" borderId="3" xfId="0" applyNumberFormat="1" applyFont="1" applyBorder="1" applyAlignment="1">
      <alignment/>
    </xf>
    <xf numFmtId="10" fontId="4" fillId="1" borderId="3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10" fontId="8" fillId="0" borderId="14" xfId="0" applyNumberFormat="1" applyFont="1" applyBorder="1" applyAlignment="1">
      <alignment horizontal="right"/>
    </xf>
    <xf numFmtId="10" fontId="4" fillId="2" borderId="3" xfId="0" applyNumberFormat="1" applyFont="1" applyFill="1" applyBorder="1" applyAlignment="1">
      <alignment/>
    </xf>
    <xf numFmtId="10" fontId="4" fillId="1" borderId="3" xfId="0" applyNumberFormat="1" applyFont="1" applyFill="1" applyBorder="1" applyAlignment="1">
      <alignment vertical="center"/>
    </xf>
    <xf numFmtId="10" fontId="4" fillId="2" borderId="3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wrapText="1"/>
    </xf>
    <xf numFmtId="10" fontId="8" fillId="0" borderId="15" xfId="0" applyNumberFormat="1" applyFont="1" applyBorder="1" applyAlignment="1">
      <alignment horizontal="right" wrapText="1"/>
    </xf>
    <xf numFmtId="0" fontId="7" fillId="0" borderId="0" xfId="0" applyFont="1" applyAlignment="1">
      <alignment horizontal="centerContinuous"/>
    </xf>
    <xf numFmtId="3" fontId="7" fillId="0" borderId="19" xfId="0" applyNumberFormat="1" applyFont="1" applyBorder="1" applyAlignment="1">
      <alignment horizontal="left" wrapText="1"/>
    </xf>
    <xf numFmtId="3" fontId="7" fillId="0" borderId="19" xfId="0" applyNumberFormat="1" applyFont="1" applyBorder="1" applyAlignment="1">
      <alignment/>
    </xf>
    <xf numFmtId="10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left" wrapText="1"/>
    </xf>
    <xf numFmtId="3" fontId="8" fillId="0" borderId="2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left" wrapText="1"/>
    </xf>
    <xf numFmtId="3" fontId="8" fillId="0" borderId="22" xfId="0" applyNumberFormat="1" applyFont="1" applyBorder="1" applyAlignment="1">
      <alignment/>
    </xf>
    <xf numFmtId="3" fontId="7" fillId="0" borderId="5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19" xfId="0" applyNumberFormat="1" applyFont="1" applyBorder="1" applyAlignment="1">
      <alignment vertical="top" wrapText="1"/>
    </xf>
    <xf numFmtId="10" fontId="7" fillId="0" borderId="23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8" fillId="0" borderId="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10" fontId="7" fillId="0" borderId="24" xfId="0" applyNumberFormat="1" applyFont="1" applyBorder="1" applyAlignment="1">
      <alignment/>
    </xf>
    <xf numFmtId="3" fontId="8" fillId="0" borderId="8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wrapText="1"/>
    </xf>
    <xf numFmtId="3" fontId="8" fillId="0" borderId="21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vertical="center"/>
    </xf>
    <xf numFmtId="1" fontId="7" fillId="0" borderId="8" xfId="0" applyNumberFormat="1" applyFont="1" applyBorder="1" applyAlignment="1" quotePrefix="1">
      <alignment horizontal="right"/>
    </xf>
    <xf numFmtId="1" fontId="8" fillId="0" borderId="2" xfId="0" applyNumberFormat="1" applyFont="1" applyBorder="1" applyAlignment="1" quotePrefix="1">
      <alignment horizontal="right"/>
    </xf>
    <xf numFmtId="1" fontId="7" fillId="0" borderId="8" xfId="0" applyNumberFormat="1" applyFont="1" applyBorder="1" applyAlignment="1">
      <alignment/>
    </xf>
    <xf numFmtId="1" fontId="7" fillId="0" borderId="2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1" fontId="4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C23">
      <selection activeCell="F39" sqref="F39:G40"/>
    </sheetView>
  </sheetViews>
  <sheetFormatPr defaultColWidth="9.00390625" defaultRowHeight="12.75"/>
  <cols>
    <col min="1" max="1" width="7.875" style="0" customWidth="1"/>
    <col min="2" max="2" width="7.875" style="88" customWidth="1"/>
    <col min="3" max="3" width="69.25390625" style="0" customWidth="1"/>
    <col min="4" max="7" width="16.00390625" style="0" customWidth="1"/>
  </cols>
  <sheetData>
    <row r="1" spans="3:7" ht="14.25">
      <c r="C1" s="3"/>
      <c r="E1" s="10"/>
      <c r="F1" s="10" t="s">
        <v>16</v>
      </c>
      <c r="G1" s="10"/>
    </row>
    <row r="2" spans="1:7" ht="15.75">
      <c r="A2" s="35" t="s">
        <v>24</v>
      </c>
      <c r="C2" s="3"/>
      <c r="D2" s="10"/>
      <c r="E2" s="10"/>
      <c r="F2" s="10"/>
      <c r="G2" s="10"/>
    </row>
    <row r="3" spans="1:7" ht="13.5" customHeight="1">
      <c r="A3" s="36" t="s">
        <v>26</v>
      </c>
      <c r="C3" s="55"/>
      <c r="D3" s="10"/>
      <c r="E3" s="10"/>
      <c r="F3" s="10"/>
      <c r="G3" s="10"/>
    </row>
    <row r="4" spans="1:7" ht="13.5" customHeight="1">
      <c r="A4" s="36" t="s">
        <v>25</v>
      </c>
      <c r="B4" s="89"/>
      <c r="C4" s="3"/>
      <c r="D4" s="10"/>
      <c r="E4" s="10"/>
      <c r="F4" s="10"/>
      <c r="G4" s="10"/>
    </row>
    <row r="5" spans="1:7" ht="13.5" customHeight="1">
      <c r="A5" s="36"/>
      <c r="B5" s="89"/>
      <c r="C5" s="3"/>
      <c r="D5" s="10"/>
      <c r="E5" s="10"/>
      <c r="F5" s="10"/>
      <c r="G5" s="10"/>
    </row>
    <row r="6" spans="1:7" ht="15.75" thickBot="1">
      <c r="A6" s="1"/>
      <c r="B6" s="90"/>
      <c r="C6" s="1"/>
      <c r="D6" s="10"/>
      <c r="E6" s="10"/>
      <c r="F6" s="10"/>
      <c r="G6" s="46" t="s">
        <v>0</v>
      </c>
    </row>
    <row r="7" spans="1:7" s="28" customFormat="1" ht="19.5" customHeight="1" thickTop="1">
      <c r="A7" s="106" t="s">
        <v>1</v>
      </c>
      <c r="B7" s="108" t="s">
        <v>19</v>
      </c>
      <c r="C7" s="106" t="s">
        <v>2</v>
      </c>
      <c r="D7" s="110" t="s">
        <v>20</v>
      </c>
      <c r="E7" s="110" t="s">
        <v>21</v>
      </c>
      <c r="F7" s="110" t="s">
        <v>22</v>
      </c>
      <c r="G7" s="110" t="s">
        <v>23</v>
      </c>
    </row>
    <row r="8" spans="1:8" ht="48" customHeight="1" thickBot="1">
      <c r="A8" s="107"/>
      <c r="B8" s="109"/>
      <c r="C8" s="107"/>
      <c r="D8" s="107"/>
      <c r="E8" s="107"/>
      <c r="F8" s="107"/>
      <c r="G8" s="107"/>
      <c r="H8" s="28"/>
    </row>
    <row r="9" spans="1:8" ht="14.25" thickBot="1" thickTop="1">
      <c r="A9" s="2">
        <v>1</v>
      </c>
      <c r="B9" s="91">
        <v>2</v>
      </c>
      <c r="C9" s="2">
        <v>3</v>
      </c>
      <c r="D9" s="7">
        <v>4</v>
      </c>
      <c r="E9" s="7">
        <v>5</v>
      </c>
      <c r="F9" s="7">
        <v>6</v>
      </c>
      <c r="G9" s="48">
        <v>7</v>
      </c>
      <c r="H9" s="28"/>
    </row>
    <row r="10" spans="1:7" s="10" customFormat="1" ht="24.75" customHeight="1" thickTop="1">
      <c r="A10" s="11"/>
      <c r="B10" s="92"/>
      <c r="C10" s="32" t="s">
        <v>3</v>
      </c>
      <c r="D10" s="33">
        <v>525196</v>
      </c>
      <c r="E10" s="33">
        <v>525196</v>
      </c>
      <c r="F10" s="33">
        <v>1084598</v>
      </c>
      <c r="G10" s="38">
        <f>F10/E10</f>
        <v>2.0651299705252897</v>
      </c>
    </row>
    <row r="11" spans="1:7" s="10" customFormat="1" ht="15" customHeight="1" hidden="1">
      <c r="A11" s="29"/>
      <c r="B11" s="93"/>
      <c r="C11" s="30" t="s">
        <v>15</v>
      </c>
      <c r="D11" s="25" t="e">
        <f>#REF!</f>
        <v>#REF!</v>
      </c>
      <c r="E11" s="34"/>
      <c r="F11" s="34"/>
      <c r="G11" s="49" t="e">
        <f aca="true" t="shared" si="0" ref="G11:G37">F11/E11</f>
        <v>#DIV/0!</v>
      </c>
    </row>
    <row r="12" spans="1:7" s="18" customFormat="1" ht="21.75" customHeight="1">
      <c r="A12" s="17"/>
      <c r="B12" s="94"/>
      <c r="C12" s="12" t="s">
        <v>7</v>
      </c>
      <c r="D12" s="16">
        <f aca="true" t="shared" si="1" ref="D12:F13">D13</f>
        <v>650000</v>
      </c>
      <c r="E12" s="16">
        <f t="shared" si="1"/>
        <v>650000</v>
      </c>
      <c r="F12" s="16">
        <f t="shared" si="1"/>
        <v>299002</v>
      </c>
      <c r="G12" s="42">
        <f t="shared" si="0"/>
        <v>0.4600030769230769</v>
      </c>
    </row>
    <row r="13" spans="1:7" s="18" customFormat="1" ht="24" customHeight="1">
      <c r="A13" s="4">
        <v>710</v>
      </c>
      <c r="B13" s="95"/>
      <c r="C13" s="5" t="s">
        <v>9</v>
      </c>
      <c r="D13" s="8">
        <f t="shared" si="1"/>
        <v>650000</v>
      </c>
      <c r="E13" s="8">
        <f t="shared" si="1"/>
        <v>650000</v>
      </c>
      <c r="F13" s="8">
        <f t="shared" si="1"/>
        <v>299002</v>
      </c>
      <c r="G13" s="50">
        <f t="shared" si="0"/>
        <v>0.4600030769230769</v>
      </c>
    </row>
    <row r="14" spans="1:7" s="18" customFormat="1" ht="21" customHeight="1">
      <c r="A14" s="19"/>
      <c r="B14" s="20">
        <v>71030</v>
      </c>
      <c r="C14" s="21" t="s">
        <v>10</v>
      </c>
      <c r="D14" s="13">
        <f>D15+D17</f>
        <v>650000</v>
      </c>
      <c r="E14" s="13">
        <f>E15+E17</f>
        <v>650000</v>
      </c>
      <c r="F14" s="13">
        <f>F15+F17</f>
        <v>299002</v>
      </c>
      <c r="G14" s="41">
        <f t="shared" si="0"/>
        <v>0.4600030769230769</v>
      </c>
    </row>
    <row r="15" spans="1:7" s="18" customFormat="1" ht="19.5" customHeight="1">
      <c r="A15" s="19"/>
      <c r="B15" s="96"/>
      <c r="C15" s="22" t="s">
        <v>11</v>
      </c>
      <c r="D15" s="14">
        <f>D16</f>
        <v>600000</v>
      </c>
      <c r="E15" s="14">
        <f>E16</f>
        <v>600000</v>
      </c>
      <c r="F15" s="14">
        <f>F16</f>
        <v>283166</v>
      </c>
      <c r="G15" s="72">
        <f t="shared" si="0"/>
        <v>0.4719433333333333</v>
      </c>
    </row>
    <row r="16" spans="1:7" s="70" customFormat="1" ht="19.5" customHeight="1">
      <c r="A16" s="69"/>
      <c r="B16" s="97" t="s">
        <v>28</v>
      </c>
      <c r="C16" s="61" t="s">
        <v>32</v>
      </c>
      <c r="D16" s="60">
        <v>600000</v>
      </c>
      <c r="E16" s="60">
        <v>600000</v>
      </c>
      <c r="F16" s="62">
        <v>283166</v>
      </c>
      <c r="G16" s="73">
        <f t="shared" si="0"/>
        <v>0.4719433333333333</v>
      </c>
    </row>
    <row r="17" spans="1:7" s="18" customFormat="1" ht="19.5" customHeight="1">
      <c r="A17" s="23"/>
      <c r="B17" s="96"/>
      <c r="C17" s="66" t="s">
        <v>4</v>
      </c>
      <c r="D17" s="9">
        <f>D18</f>
        <v>50000</v>
      </c>
      <c r="E17" s="9">
        <f>E18</f>
        <v>50000</v>
      </c>
      <c r="F17" s="9">
        <f>F18</f>
        <v>15836</v>
      </c>
      <c r="G17" s="47">
        <f t="shared" si="0"/>
        <v>0.31672</v>
      </c>
    </row>
    <row r="18" spans="1:7" s="70" customFormat="1" ht="19.5" customHeight="1">
      <c r="A18" s="69"/>
      <c r="B18" s="97" t="s">
        <v>27</v>
      </c>
      <c r="C18" s="61" t="s">
        <v>33</v>
      </c>
      <c r="D18" s="60">
        <v>50000</v>
      </c>
      <c r="E18" s="60">
        <v>50000</v>
      </c>
      <c r="F18" s="62">
        <v>15836</v>
      </c>
      <c r="G18" s="73">
        <f t="shared" si="0"/>
        <v>0.31672</v>
      </c>
    </row>
    <row r="19" spans="1:7" s="18" customFormat="1" ht="18.75" customHeight="1">
      <c r="A19" s="23"/>
      <c r="B19" s="98"/>
      <c r="C19" s="67" t="s">
        <v>5</v>
      </c>
      <c r="D19" s="67">
        <f>D10+D12</f>
        <v>1175196</v>
      </c>
      <c r="E19" s="67">
        <f>E10+E12</f>
        <v>1175196</v>
      </c>
      <c r="F19" s="67">
        <f>F10+F12</f>
        <v>1383600</v>
      </c>
      <c r="G19" s="68">
        <f t="shared" si="0"/>
        <v>1.1773355253081188</v>
      </c>
    </row>
    <row r="20" spans="1:7" s="18" customFormat="1" ht="19.5" customHeight="1">
      <c r="A20" s="24"/>
      <c r="B20" s="99"/>
      <c r="C20" s="15" t="s">
        <v>8</v>
      </c>
      <c r="D20" s="15">
        <f aca="true" t="shared" si="2" ref="D20:F21">D21</f>
        <v>799000</v>
      </c>
      <c r="E20" s="15">
        <f t="shared" si="2"/>
        <v>799000</v>
      </c>
      <c r="F20" s="15">
        <f t="shared" si="2"/>
        <v>192709</v>
      </c>
      <c r="G20" s="51">
        <f t="shared" si="0"/>
        <v>0.24118773466833543</v>
      </c>
    </row>
    <row r="21" spans="1:7" s="18" customFormat="1" ht="24.75" customHeight="1">
      <c r="A21" s="4">
        <v>710</v>
      </c>
      <c r="B21" s="95"/>
      <c r="C21" s="5" t="s">
        <v>9</v>
      </c>
      <c r="D21" s="6">
        <f t="shared" si="2"/>
        <v>799000</v>
      </c>
      <c r="E21" s="6">
        <f t="shared" si="2"/>
        <v>799000</v>
      </c>
      <c r="F21" s="6">
        <f t="shared" si="2"/>
        <v>192709</v>
      </c>
      <c r="G21" s="52">
        <f t="shared" si="0"/>
        <v>0.24118773466833543</v>
      </c>
    </row>
    <row r="22" spans="1:7" s="18" customFormat="1" ht="21" customHeight="1">
      <c r="A22" s="19"/>
      <c r="B22" s="20">
        <v>71030</v>
      </c>
      <c r="C22" s="21" t="s">
        <v>10</v>
      </c>
      <c r="D22" s="13">
        <f>D23+D27+D29+D31+D33</f>
        <v>799000</v>
      </c>
      <c r="E22" s="13">
        <f>E23+E27+E29+E31+E33</f>
        <v>799000</v>
      </c>
      <c r="F22" s="13">
        <f>F23+F27+F29+F31+F33</f>
        <v>192709</v>
      </c>
      <c r="G22" s="41">
        <f t="shared" si="0"/>
        <v>0.24118773466833543</v>
      </c>
    </row>
    <row r="23" spans="1:7" s="18" customFormat="1" ht="19.5" customHeight="1">
      <c r="A23" s="19"/>
      <c r="B23" s="98"/>
      <c r="C23" s="44" t="s">
        <v>12</v>
      </c>
      <c r="D23" s="45">
        <f>D24+D25+D26</f>
        <v>504000</v>
      </c>
      <c r="E23" s="45">
        <f>E24+E25+E26</f>
        <v>504000</v>
      </c>
      <c r="F23" s="45">
        <f>F24+F25+F26</f>
        <v>130502</v>
      </c>
      <c r="G23" s="41">
        <f t="shared" si="0"/>
        <v>0.2589325396825397</v>
      </c>
    </row>
    <row r="24" spans="1:7" s="18" customFormat="1" ht="19.5" customHeight="1">
      <c r="A24" s="19"/>
      <c r="B24" s="100">
        <v>4210</v>
      </c>
      <c r="C24" s="61" t="s">
        <v>29</v>
      </c>
      <c r="D24" s="60">
        <v>30000</v>
      </c>
      <c r="E24" s="60">
        <v>30000</v>
      </c>
      <c r="F24" s="62">
        <v>7422</v>
      </c>
      <c r="G24" s="41">
        <f t="shared" si="0"/>
        <v>0.2474</v>
      </c>
    </row>
    <row r="25" spans="1:7" s="18" customFormat="1" ht="19.5" customHeight="1">
      <c r="A25" s="19"/>
      <c r="B25" s="101">
        <v>4270</v>
      </c>
      <c r="C25" s="64" t="s">
        <v>30</v>
      </c>
      <c r="D25" s="63">
        <v>30000</v>
      </c>
      <c r="E25" s="63">
        <v>30000</v>
      </c>
      <c r="F25" s="65">
        <v>2491</v>
      </c>
      <c r="G25" s="41">
        <f t="shared" si="0"/>
        <v>0.08303333333333333</v>
      </c>
    </row>
    <row r="26" spans="1:7" s="18" customFormat="1" ht="19.5" customHeight="1">
      <c r="A26" s="19"/>
      <c r="B26" s="101">
        <v>4300</v>
      </c>
      <c r="C26" s="64" t="s">
        <v>31</v>
      </c>
      <c r="D26" s="63">
        <v>444000</v>
      </c>
      <c r="E26" s="63">
        <v>444000</v>
      </c>
      <c r="F26" s="65">
        <v>120589</v>
      </c>
      <c r="G26" s="41">
        <f t="shared" si="0"/>
        <v>0.2715968468468469</v>
      </c>
    </row>
    <row r="27" spans="1:7" s="18" customFormat="1" ht="30.75" customHeight="1">
      <c r="A27" s="19"/>
      <c r="B27" s="98"/>
      <c r="C27" s="71" t="s">
        <v>17</v>
      </c>
      <c r="D27" s="57">
        <f>D28</f>
        <v>65000</v>
      </c>
      <c r="E27" s="57">
        <f>E28</f>
        <v>65000</v>
      </c>
      <c r="F27" s="57">
        <f>F28</f>
        <v>29900</v>
      </c>
      <c r="G27" s="58">
        <f t="shared" si="0"/>
        <v>0.46</v>
      </c>
    </row>
    <row r="28" spans="1:7" s="87" customFormat="1" ht="23.25" customHeight="1">
      <c r="A28" s="82"/>
      <c r="B28" s="102">
        <v>2960</v>
      </c>
      <c r="C28" s="83" t="s">
        <v>34</v>
      </c>
      <c r="D28" s="82">
        <v>65000</v>
      </c>
      <c r="E28" s="82">
        <v>65000</v>
      </c>
      <c r="F28" s="84">
        <v>29900</v>
      </c>
      <c r="G28" s="85">
        <f t="shared" si="0"/>
        <v>0.46</v>
      </c>
    </row>
    <row r="29" spans="1:7" s="18" customFormat="1" ht="29.25" customHeight="1">
      <c r="A29" s="19"/>
      <c r="B29" s="98"/>
      <c r="C29" s="56" t="s">
        <v>18</v>
      </c>
      <c r="D29" s="57">
        <f>D30</f>
        <v>65000</v>
      </c>
      <c r="E29" s="57">
        <f>E30</f>
        <v>65000</v>
      </c>
      <c r="F29" s="57">
        <f>F30</f>
        <v>29900</v>
      </c>
      <c r="G29" s="58">
        <f t="shared" si="0"/>
        <v>0.46</v>
      </c>
    </row>
    <row r="30" spans="1:7" s="86" customFormat="1" ht="23.25" customHeight="1">
      <c r="A30" s="81"/>
      <c r="B30" s="102">
        <v>2960</v>
      </c>
      <c r="C30" s="83" t="s">
        <v>34</v>
      </c>
      <c r="D30" s="82">
        <v>65000</v>
      </c>
      <c r="E30" s="82">
        <v>65000</v>
      </c>
      <c r="F30" s="84">
        <v>29900</v>
      </c>
      <c r="G30" s="85">
        <f t="shared" si="0"/>
        <v>0.46</v>
      </c>
    </row>
    <row r="31" spans="1:7" s="18" customFormat="1" ht="19.5" customHeight="1">
      <c r="A31" s="19"/>
      <c r="B31" s="103"/>
      <c r="C31" s="56" t="s">
        <v>13</v>
      </c>
      <c r="D31" s="57">
        <f>D32</f>
        <v>150000</v>
      </c>
      <c r="E31" s="57">
        <f>E32</f>
        <v>150000</v>
      </c>
      <c r="F31" s="57">
        <f>F32</f>
        <v>0</v>
      </c>
      <c r="G31" s="58">
        <f t="shared" si="0"/>
        <v>0</v>
      </c>
    </row>
    <row r="32" spans="1:7" s="80" customFormat="1" ht="19.5" customHeight="1">
      <c r="A32" s="78"/>
      <c r="B32" s="102">
        <v>6120</v>
      </c>
      <c r="C32" s="79" t="s">
        <v>35</v>
      </c>
      <c r="D32" s="74">
        <v>150000</v>
      </c>
      <c r="E32" s="74">
        <v>150000</v>
      </c>
      <c r="F32" s="75">
        <v>0</v>
      </c>
      <c r="G32" s="76"/>
    </row>
    <row r="33" spans="1:7" s="18" customFormat="1" ht="21" customHeight="1">
      <c r="A33" s="19"/>
      <c r="B33" s="103"/>
      <c r="C33" s="44" t="s">
        <v>14</v>
      </c>
      <c r="D33" s="45">
        <f>D34</f>
        <v>15000</v>
      </c>
      <c r="E33" s="45">
        <f>E34</f>
        <v>15000</v>
      </c>
      <c r="F33" s="45">
        <f>F34</f>
        <v>2407</v>
      </c>
      <c r="G33" s="72">
        <f t="shared" si="0"/>
        <v>0.16046666666666667</v>
      </c>
    </row>
    <row r="34" spans="1:7" s="18" customFormat="1" ht="21" customHeight="1">
      <c r="A34" s="19"/>
      <c r="B34" s="101">
        <v>4300</v>
      </c>
      <c r="C34" s="64" t="s">
        <v>31</v>
      </c>
      <c r="D34" s="17">
        <v>15000</v>
      </c>
      <c r="E34" s="17">
        <v>15000</v>
      </c>
      <c r="F34" s="59">
        <v>2407</v>
      </c>
      <c r="G34" s="77">
        <f t="shared" si="0"/>
        <v>0.16046666666666667</v>
      </c>
    </row>
    <row r="35" spans="1:7" s="27" customFormat="1" ht="20.25" customHeight="1">
      <c r="A35" s="26"/>
      <c r="B35" s="104"/>
      <c r="C35" s="40" t="s">
        <v>6</v>
      </c>
      <c r="D35" s="39">
        <f>D10+D12-D20</f>
        <v>376196</v>
      </c>
      <c r="E35" s="39">
        <f>E10+E12-E20</f>
        <v>376196</v>
      </c>
      <c r="F35" s="39">
        <f>F10+F12-F20</f>
        <v>1190891</v>
      </c>
      <c r="G35" s="53">
        <f t="shared" si="0"/>
        <v>3.1656131378324064</v>
      </c>
    </row>
    <row r="36" spans="1:7" s="27" customFormat="1" ht="15" customHeight="1" hidden="1">
      <c r="A36" s="26"/>
      <c r="B36" s="104"/>
      <c r="C36" s="31" t="s">
        <v>15</v>
      </c>
      <c r="D36" s="37" t="e">
        <f>D11+D12-D20</f>
        <v>#REF!</v>
      </c>
      <c r="E36" s="43"/>
      <c r="F36" s="43"/>
      <c r="G36" s="54" t="e">
        <f t="shared" si="0"/>
        <v>#DIV/0!</v>
      </c>
    </row>
    <row r="37" spans="1:7" s="18" customFormat="1" ht="19.5" customHeight="1">
      <c r="A37" s="17"/>
      <c r="B37" s="105"/>
      <c r="C37" s="13" t="s">
        <v>5</v>
      </c>
      <c r="D37" s="13">
        <f>D20+D35</f>
        <v>1175196</v>
      </c>
      <c r="E37" s="13">
        <f>E20+E35</f>
        <v>1175196</v>
      </c>
      <c r="F37" s="13">
        <f>F20+F35</f>
        <v>1383600</v>
      </c>
      <c r="G37" s="41">
        <f t="shared" si="0"/>
        <v>1.1773355253081188</v>
      </c>
    </row>
    <row r="38" ht="19.5" customHeight="1"/>
    <row r="39" spans="6:7" ht="19.5" customHeight="1">
      <c r="F39" s="111" t="s">
        <v>36</v>
      </c>
      <c r="G39" s="111"/>
    </row>
    <row r="40" spans="6:7" ht="12.75">
      <c r="F40" s="111" t="s">
        <v>37</v>
      </c>
      <c r="G40" s="111"/>
    </row>
  </sheetData>
  <mergeCells count="9">
    <mergeCell ref="F39:G39"/>
    <mergeCell ref="F40:G40"/>
    <mergeCell ref="C7:C8"/>
    <mergeCell ref="B7:B8"/>
    <mergeCell ref="A7:A8"/>
    <mergeCell ref="G7:G8"/>
    <mergeCell ref="D7:D8"/>
    <mergeCell ref="E7:E8"/>
    <mergeCell ref="F7:F8"/>
  </mergeCells>
  <printOptions horizontalCentered="1"/>
  <pageMargins left="0.5905511811023623" right="0.5905511811023623" top="0.6692913385826772" bottom="0.6692913385826772" header="0.5118110236220472" footer="0.4724409448818898"/>
  <pageSetup firstPageNumber="256" useFirstPageNumber="1" horizontalDpi="300" verticalDpi="300" orientation="landscape" paperSize="9" scale="90" r:id="rId1"/>
  <headerFooter alignWithMargins="0">
    <oddHeader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2003-08-14T16:56:08Z</cp:lastPrinted>
  <dcterms:created xsi:type="dcterms:W3CDTF">1998-12-12T11:41:09Z</dcterms:created>
  <cp:category/>
  <cp:version/>
  <cp:contentType/>
  <cp:contentStatus/>
</cp:coreProperties>
</file>