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835" activeTab="0"/>
  </bookViews>
  <sheets>
    <sheet name="zal" sheetId="1" r:id="rId1"/>
  </sheets>
  <definedNames>
    <definedName name="_xlnm.Print_Titles" localSheetId="0">'zal'!$7:$7</definedName>
  </definedNames>
  <calcPr fullCalcOnLoad="1"/>
</workbook>
</file>

<file path=xl/sharedStrings.xml><?xml version="1.0" encoding="utf-8"?>
<sst xmlns="http://schemas.openxmlformats.org/spreadsheetml/2006/main" count="101" uniqueCount="90">
  <si>
    <t>prowadzenie Środowiskowego Domu Samopomocy "Roztocze"</t>
  </si>
  <si>
    <t>Zawalczanie narkomanii</t>
  </si>
  <si>
    <t>Ośrodek Leczenia Uzależnień                                                                                                                   al. Tysiąclecia 5; 20 - 121 Lublin</t>
  </si>
  <si>
    <t>pokrycie kosztów kształcenia i podnoszenia kwalifikacji osób wykonujacych zawody medyczne</t>
  </si>
  <si>
    <t>% 
6:5</t>
  </si>
  <si>
    <t>Dotacja 
z budżetu na 
2002 rok 
wg uchwały budżetowej</t>
  </si>
  <si>
    <t>Dotacja 
z budżetu 
na 2002 rok 
po zmianach</t>
  </si>
  <si>
    <t>utrzymanie uczniów w niepublicznych szkołach podstawowych prowadzonych przez osoby prawne 
i fizyczne</t>
  </si>
  <si>
    <t>utrzymanie uczniów w publicznych i niepublicznych gimnazjach prowadzonych przez osoby prawne 
i fizyczne</t>
  </si>
  <si>
    <t xml:space="preserve">dotacja dla gimnazjów publicznych 
i niepublicznych </t>
  </si>
  <si>
    <t>zakup świadczeń zdrowotnych wykraczających poza 
kontrakty z Kasą Chorych</t>
  </si>
  <si>
    <t>programy profilaktyczne dla osób zatrzymanych, 
w szczególności dla młodocianych; realizacja zadań
w ramach Gminnego Programu Profilaktyki
i Rozwiązywania Problemów Alkoholowych</t>
  </si>
  <si>
    <t xml:space="preserve">Ośrodek Leczenia Uzależnień
al. Tysiąclecia 5; 20-121 Lublin
</t>
  </si>
  <si>
    <t>prowadzenie Ośrodka Wsparcia dla Rodzin 
z Dzieckiem Niepełnosprawnym</t>
  </si>
  <si>
    <t>dotacje dla przedszkoli publicznych
i niepublicznych</t>
  </si>
  <si>
    <t>utrzymanie dzieci w publicznych i niepublicznych przedszkolach  prowadzonych przez osoby prawne 
i fizyczne</t>
  </si>
  <si>
    <t xml:space="preserve">utrzymanie uczniów w niepublicznych bursach
i internatach prowadzonych przez osoby prawne 
i fizyczne </t>
  </si>
  <si>
    <t>prowadzenie Środowiskowego Domu 
Samopomocy "Roztocze"</t>
  </si>
  <si>
    <t>zakup wyposażenia do pracowni Domu 
oraz zakończenie budowy ogrodzenia</t>
  </si>
  <si>
    <t>dotacja na sfinansowanie zakładowego funduszu świadczeń socjalnych dla nauczycieli emerytów 
i rencistów</t>
  </si>
  <si>
    <t>utrzymanie wychowanków w niepublicznych ośrodkach
szkolno - wychowawczych prowadzonych przez osoby
prawne i fizyczne</t>
  </si>
  <si>
    <t>Wykonanie 
na 
31 grudnia 2002 roku</t>
  </si>
  <si>
    <t>program działań osłonowych i restrukturyzacja zatrudnienia</t>
  </si>
  <si>
    <t>dotacja na realizację programów osłonowych dla osób z zaburzeniami psychicznymi</t>
  </si>
  <si>
    <t>Zadania ustawowo zlecone gminie</t>
  </si>
  <si>
    <t>dotacja na zakupy inwestycyjne dla Środowiskowego Domu Samopomocy "Roztocze"</t>
  </si>
  <si>
    <t>wyposażenie Ośrodka Wsparcia przy ul. Bronowickiej 3</t>
  </si>
  <si>
    <t>dotacja na zakupy inwestycyjne 
w Środowiskowym Domu Samopomocy "Roztocze" przy ul. Wallenroda</t>
  </si>
  <si>
    <t>zakup sprzętu komputerowego</t>
  </si>
  <si>
    <t>podmiotom realizującym zadania miasta w 2002 roku</t>
  </si>
  <si>
    <t>Dział</t>
  </si>
  <si>
    <t>Rozdz.</t>
  </si>
  <si>
    <t>Nazwa działu, rozdziału, zadania</t>
  </si>
  <si>
    <t>Przeznaczenie dotacji (cel publiczny)</t>
  </si>
  <si>
    <t>Zadania własne</t>
  </si>
  <si>
    <t>Ochrona zdrowia</t>
  </si>
  <si>
    <t>Przeciwdziałanie alkoholizmowi</t>
  </si>
  <si>
    <t>Opieka społeczna</t>
  </si>
  <si>
    <t>Edukacyjna opieka wychowawcza</t>
  </si>
  <si>
    <t>Wykaz dotacji udzielanych na podstawie odrębnych przepisów</t>
  </si>
  <si>
    <t>Szkoły podstawowe</t>
  </si>
  <si>
    <t>dotacje dla niepublicznych szkół podstawowych</t>
  </si>
  <si>
    <t>Gimnazja</t>
  </si>
  <si>
    <t>Licea ogólnokształcące</t>
  </si>
  <si>
    <t>Oświata i wychowanie</t>
  </si>
  <si>
    <t>Szkoły pomaturalne i policealne</t>
  </si>
  <si>
    <t>Internaty i bursy szkolne</t>
  </si>
  <si>
    <t>Specjalne ośrodki szkolno-wychowawcze</t>
  </si>
  <si>
    <t>dotacje dla niepublicznych placówek opiekuńczo-wychowawczych</t>
  </si>
  <si>
    <t>Lecznictwo ambulatoryjne</t>
  </si>
  <si>
    <t>Izba Wytrzeźwień ul. Kawia 9; 20-405 Lublin</t>
  </si>
  <si>
    <t>Placówki opiekuńczo- wychowawcze</t>
  </si>
  <si>
    <t xml:space="preserve">                                                                     w złotych</t>
  </si>
  <si>
    <t>Przedszkola</t>
  </si>
  <si>
    <t>Szkoły zawodowe</t>
  </si>
  <si>
    <t>pokrycie kosztów kształcenia i podnoszenia kwalifikacji osób wykonujących zawody medyczne</t>
  </si>
  <si>
    <t>wyposażenie Ośrodka</t>
  </si>
  <si>
    <t xml:space="preserve">dotacje dla niepublicznych szkół pomaturalnych
i policealnych </t>
  </si>
  <si>
    <t xml:space="preserve">dotacje dla niepublicznych burs i internatów </t>
  </si>
  <si>
    <t>Ośrodki wsparcia</t>
  </si>
  <si>
    <t>Pozostała działalność</t>
  </si>
  <si>
    <t>schroniska dla bezdomnych</t>
  </si>
  <si>
    <t>pomoc rodzinom z dzieckiem niepełnosprawnym</t>
  </si>
  <si>
    <t>pomoc osobom bezdomnym</t>
  </si>
  <si>
    <t>Zadania z zakresu administracji rządowej wykonywane przez powiat</t>
  </si>
  <si>
    <t>pomoc osobom niepełnosprawnym</t>
  </si>
  <si>
    <t>z tego:</t>
  </si>
  <si>
    <t>Ogółem</t>
  </si>
  <si>
    <t>pomoc osobom z zaburzeniami psychicznymi</t>
  </si>
  <si>
    <t xml:space="preserve">dotacja dla publicznych i niepublicznych liceów </t>
  </si>
  <si>
    <t>utrzymanie uczniów w publicznych i niepublicznych liceach prowadzonych przez osoby prawne i fizyczne</t>
  </si>
  <si>
    <t xml:space="preserve">dotacje dla publicznych i niepublicznych szkół zawodowych </t>
  </si>
  <si>
    <t>utrzymanie uczniów w publicznych i niepublicznych szkołach zawodowych prowadzonych przez osoby prawne i fizyczne</t>
  </si>
  <si>
    <t>zakup sprzętu i aparatury medycznej</t>
  </si>
  <si>
    <t>modernizacje przychodni</t>
  </si>
  <si>
    <t>pomoc dzieciom i osobom dorosłym niepełnosprawnym fizycznie, umysłowo, chorym psychicznie i z chorobą Alzheimera</t>
  </si>
  <si>
    <t>dotacje dla niepublicznych ośrodków 
szkolno - wychowawczych</t>
  </si>
  <si>
    <t>prowadzenie Środowiskowego Domu Samopomocy przy ul. Abramowickiej "Misericordia"</t>
  </si>
  <si>
    <t>utrzymanie wychowanków w niepublicznych placówkach opiekuńczo-wychowawczych prowadzonych przez osoby prawne i fizyczne</t>
  </si>
  <si>
    <t>programy socjoterapeutyczne, podnoszenie kwalifikacji osób wykonujących zawody medyczne</t>
  </si>
  <si>
    <t>utrzymanie uczniów w niepublicznych szkołach pomaturalnych i policealnych  prowadzonych przez osoby prawne i fizyczne</t>
  </si>
  <si>
    <t>świadczenia socjalne dla nauczycieli emerytów i rencistów</t>
  </si>
  <si>
    <t>Zespół Opieki Zdrowotnej w Lublinie
Samodzielny Publiczny Zakład Opieki Zdrowotnej
ul. Hipoteczna 4; 20-027 Lublin</t>
  </si>
  <si>
    <t>Zespół Opieki Zdrowotnej w Lublinie Samodzielny Publiczny Zakład Opieki Zdrowotnej                              ul. Hipoteczna 4; 20-027 Lublin</t>
  </si>
  <si>
    <t xml:space="preserve">               Załącznik Nr 9</t>
  </si>
  <si>
    <t xml:space="preserve">               Rady Miasta Lublin</t>
  </si>
  <si>
    <t>Wydatki realizowane na podstawie porozumień 
i umów</t>
  </si>
  <si>
    <t>dotacja na inwestycje w Środowiskowym Domu Samopomocy przy ul. Abramowickiej "Misericordia"</t>
  </si>
  <si>
    <t xml:space="preserve">               do uchwały Nr 143/VI/2003</t>
  </si>
  <si>
    <t xml:space="preserve">               z dnia 24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</si>
</sst>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wrapText="1"/>
    </xf>
    <xf numFmtId="0" fontId="1" fillId="3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7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wrapText="1"/>
    </xf>
    <xf numFmtId="10" fontId="1" fillId="3" borderId="7" xfId="0" applyNumberFormat="1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6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1" fillId="3" borderId="7" xfId="0" applyNumberFormat="1" applyFont="1" applyFill="1" applyBorder="1" applyAlignment="1">
      <alignment wrapText="1"/>
    </xf>
    <xf numFmtId="10" fontId="0" fillId="0" borderId="13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1" fillId="3" borderId="4" xfId="0" applyNumberFormat="1" applyFont="1" applyFill="1" applyBorder="1" applyAlignment="1">
      <alignment wrapText="1"/>
    </xf>
    <xf numFmtId="10" fontId="1" fillId="0" borderId="7" xfId="0" applyNumberFormat="1" applyFont="1" applyBorder="1" applyAlignment="1">
      <alignment/>
    </xf>
    <xf numFmtId="10" fontId="1" fillId="2" borderId="4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1" fillId="0" borderId="9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0" xfId="0" applyNumberFormat="1" applyAlignment="1">
      <alignment/>
    </xf>
    <xf numFmtId="3" fontId="0" fillId="0" borderId="6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10" fontId="0" fillId="0" borderId="6" xfId="0" applyNumberFormat="1" applyFont="1" applyBorder="1" applyAlignment="1">
      <alignment wrapText="1"/>
    </xf>
    <xf numFmtId="10" fontId="0" fillId="0" borderId="1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16" xfId="0" applyBorder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42.375" style="0" customWidth="1"/>
    <col min="4" max="4" width="13.75390625" style="0" customWidth="1"/>
    <col min="5" max="5" width="13.25390625" style="0" customWidth="1"/>
    <col min="6" max="6" width="12.625" style="0" customWidth="1"/>
    <col min="7" max="7" width="9.625" style="0" customWidth="1"/>
    <col min="8" max="8" width="47.375" style="0" customWidth="1"/>
  </cols>
  <sheetData>
    <row r="1" ht="15.75" customHeight="1">
      <c r="H1" s="59" t="s">
        <v>84</v>
      </c>
    </row>
    <row r="2" ht="15.75" customHeight="1">
      <c r="H2" s="59" t="s">
        <v>88</v>
      </c>
    </row>
    <row r="3" spans="1:13" s="51" customFormat="1" ht="15.75" customHeight="1">
      <c r="A3" s="50" t="s">
        <v>39</v>
      </c>
      <c r="H3" s="59" t="s">
        <v>85</v>
      </c>
      <c r="I3"/>
      <c r="J3"/>
      <c r="K3"/>
      <c r="L3"/>
      <c r="M3"/>
    </row>
    <row r="4" spans="1:13" s="51" customFormat="1" ht="15.75" customHeight="1">
      <c r="A4" s="50" t="s">
        <v>29</v>
      </c>
      <c r="H4" s="59" t="s">
        <v>89</v>
      </c>
      <c r="I4"/>
      <c r="J4"/>
      <c r="K4"/>
      <c r="L4"/>
      <c r="M4"/>
    </row>
    <row r="5" ht="13.5" thickBot="1">
      <c r="H5" s="1" t="s">
        <v>52</v>
      </c>
    </row>
    <row r="6" spans="1:13" s="9" customFormat="1" ht="68.25" customHeight="1" thickBot="1" thickTop="1">
      <c r="A6" s="2" t="s">
        <v>30</v>
      </c>
      <c r="B6" s="3" t="s">
        <v>31</v>
      </c>
      <c r="C6" s="3" t="s">
        <v>32</v>
      </c>
      <c r="D6" s="4" t="s">
        <v>5</v>
      </c>
      <c r="E6" s="4" t="s">
        <v>6</v>
      </c>
      <c r="F6" s="4" t="s">
        <v>21</v>
      </c>
      <c r="G6" s="4" t="s">
        <v>4</v>
      </c>
      <c r="H6" s="4" t="s">
        <v>33</v>
      </c>
      <c r="I6"/>
      <c r="J6"/>
      <c r="K6"/>
      <c r="L6"/>
      <c r="M6"/>
    </row>
    <row r="7" spans="1:13" s="9" customFormat="1" ht="14.25" thickBot="1" thickTop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/>
      <c r="J7"/>
      <c r="K7"/>
      <c r="L7"/>
      <c r="M7"/>
    </row>
    <row r="8" spans="1:13" s="16" customFormat="1" ht="21" customHeight="1" thickBot="1" thickTop="1">
      <c r="A8" s="48"/>
      <c r="B8" s="48"/>
      <c r="C8" s="64" t="s">
        <v>67</v>
      </c>
      <c r="D8" s="65">
        <f>D10+D64</f>
        <v>22554000</v>
      </c>
      <c r="E8" s="65">
        <f>E10+E55+E59+E64</f>
        <v>21870687</v>
      </c>
      <c r="F8" s="65">
        <f>F10+F55+F59+F64</f>
        <v>21385082</v>
      </c>
      <c r="G8" s="73">
        <f>F8/E8</f>
        <v>0.9777965365239785</v>
      </c>
      <c r="H8" s="49"/>
      <c r="I8"/>
      <c r="J8"/>
      <c r="K8"/>
      <c r="L8"/>
      <c r="M8"/>
    </row>
    <row r="9" spans="1:13" s="9" customFormat="1" ht="12.75">
      <c r="A9" s="44"/>
      <c r="B9" s="44"/>
      <c r="C9" s="47" t="s">
        <v>66</v>
      </c>
      <c r="D9" s="44"/>
      <c r="E9" s="44"/>
      <c r="F9" s="44"/>
      <c r="G9" s="74"/>
      <c r="H9" s="44"/>
      <c r="I9"/>
      <c r="J9"/>
      <c r="K9"/>
      <c r="L9"/>
      <c r="M9"/>
    </row>
    <row r="10" spans="1:13" s="9" customFormat="1" ht="20.25" customHeight="1" thickBot="1">
      <c r="A10" s="5"/>
      <c r="B10" s="5"/>
      <c r="C10" s="46" t="s">
        <v>34</v>
      </c>
      <c r="D10" s="45">
        <f>D11+D25+D39+D48</f>
        <v>20190000</v>
      </c>
      <c r="E10" s="45">
        <f>E11+E25+E39+E48</f>
        <v>19698622</v>
      </c>
      <c r="F10" s="45">
        <f>F11+F25+F39+F48</f>
        <v>19213017</v>
      </c>
      <c r="G10" s="75">
        <f aca="true" t="shared" si="0" ref="G10:G35">F10/E10</f>
        <v>0.9753482756306507</v>
      </c>
      <c r="H10" s="42"/>
      <c r="I10"/>
      <c r="J10"/>
      <c r="K10"/>
      <c r="L10"/>
      <c r="M10"/>
    </row>
    <row r="11" spans="1:13" s="9" customFormat="1" ht="19.5" customHeight="1" thickTop="1">
      <c r="A11" s="25">
        <v>801</v>
      </c>
      <c r="B11" s="25"/>
      <c r="C11" s="26" t="s">
        <v>44</v>
      </c>
      <c r="D11" s="28">
        <f>D12+D14+D16+D18+D20</f>
        <v>11850000</v>
      </c>
      <c r="E11" s="28">
        <f>E12+E14+E16+E18+E20+E22</f>
        <v>9934431</v>
      </c>
      <c r="F11" s="28">
        <f>F12+F14+F16+F18+F20+F22</f>
        <v>9808409</v>
      </c>
      <c r="G11" s="76">
        <f t="shared" si="0"/>
        <v>0.987314623253209</v>
      </c>
      <c r="H11" s="26"/>
      <c r="I11"/>
      <c r="J11"/>
      <c r="K11"/>
      <c r="L11"/>
      <c r="M11"/>
    </row>
    <row r="12" spans="1:13" s="16" customFormat="1" ht="19.5" customHeight="1">
      <c r="A12" s="29"/>
      <c r="B12" s="21">
        <v>80101</v>
      </c>
      <c r="C12" s="22" t="s">
        <v>40</v>
      </c>
      <c r="D12" s="23">
        <f>D13</f>
        <v>950000</v>
      </c>
      <c r="E12" s="23">
        <f>E13</f>
        <v>888867</v>
      </c>
      <c r="F12" s="23">
        <f>F13</f>
        <v>888867</v>
      </c>
      <c r="G12" s="77">
        <f t="shared" si="0"/>
        <v>1</v>
      </c>
      <c r="H12" s="21"/>
      <c r="I12"/>
      <c r="J12"/>
      <c r="K12"/>
      <c r="L12"/>
      <c r="M12"/>
    </row>
    <row r="13" spans="1:13" s="9" customFormat="1" ht="38.25" customHeight="1">
      <c r="A13" s="5"/>
      <c r="B13" s="6"/>
      <c r="C13" s="7" t="s">
        <v>41</v>
      </c>
      <c r="D13" s="8">
        <v>950000</v>
      </c>
      <c r="E13" s="8">
        <v>888867</v>
      </c>
      <c r="F13" s="8">
        <v>888867</v>
      </c>
      <c r="G13" s="78">
        <f t="shared" si="0"/>
        <v>1</v>
      </c>
      <c r="H13" s="7" t="s">
        <v>7</v>
      </c>
      <c r="I13"/>
      <c r="J13"/>
      <c r="K13"/>
      <c r="L13"/>
      <c r="M13"/>
    </row>
    <row r="14" spans="1:13" s="9" customFormat="1" ht="19.5" customHeight="1">
      <c r="A14" s="5"/>
      <c r="B14" s="15">
        <v>80110</v>
      </c>
      <c r="C14" s="30" t="s">
        <v>42</v>
      </c>
      <c r="D14" s="32">
        <f>D15</f>
        <v>1650000</v>
      </c>
      <c r="E14" s="32">
        <f>E15</f>
        <v>1578086</v>
      </c>
      <c r="F14" s="32">
        <f>F15</f>
        <v>1578086</v>
      </c>
      <c r="G14" s="79">
        <f t="shared" si="0"/>
        <v>1</v>
      </c>
      <c r="H14" s="30"/>
      <c r="I14"/>
      <c r="J14"/>
      <c r="K14"/>
      <c r="L14"/>
      <c r="M14"/>
    </row>
    <row r="15" spans="1:13" s="9" customFormat="1" ht="37.5" customHeight="1">
      <c r="A15" s="5"/>
      <c r="B15" s="5"/>
      <c r="C15" s="11" t="s">
        <v>9</v>
      </c>
      <c r="D15" s="12">
        <v>1650000</v>
      </c>
      <c r="E15" s="12">
        <v>1578086</v>
      </c>
      <c r="F15" s="12">
        <v>1578086</v>
      </c>
      <c r="G15" s="80">
        <f t="shared" si="0"/>
        <v>1</v>
      </c>
      <c r="H15" s="11" t="s">
        <v>8</v>
      </c>
      <c r="I15"/>
      <c r="J15"/>
      <c r="K15"/>
      <c r="L15"/>
      <c r="M15"/>
    </row>
    <row r="16" spans="1:13" s="16" customFormat="1" ht="19.5" customHeight="1">
      <c r="A16" s="29"/>
      <c r="B16" s="21">
        <v>80120</v>
      </c>
      <c r="C16" s="21" t="s">
        <v>43</v>
      </c>
      <c r="D16" s="23">
        <f>D17</f>
        <v>4500000</v>
      </c>
      <c r="E16" s="23">
        <f>E17</f>
        <v>4082092</v>
      </c>
      <c r="F16" s="23">
        <f>F17</f>
        <v>4014001</v>
      </c>
      <c r="G16" s="77">
        <f t="shared" si="0"/>
        <v>0.9833195822142176</v>
      </c>
      <c r="H16" s="21"/>
      <c r="I16"/>
      <c r="J16"/>
      <c r="K16"/>
      <c r="L16"/>
      <c r="M16"/>
    </row>
    <row r="17" spans="1:13" s="9" customFormat="1" ht="30.75" customHeight="1">
      <c r="A17" s="5"/>
      <c r="B17" s="10"/>
      <c r="C17" s="7" t="s">
        <v>69</v>
      </c>
      <c r="D17" s="8">
        <v>4500000</v>
      </c>
      <c r="E17" s="71">
        <v>4082092</v>
      </c>
      <c r="F17" s="71">
        <v>4014001</v>
      </c>
      <c r="G17" s="81">
        <f t="shared" si="0"/>
        <v>0.9833195822142176</v>
      </c>
      <c r="H17" s="11" t="s">
        <v>70</v>
      </c>
      <c r="I17"/>
      <c r="J17"/>
      <c r="K17"/>
      <c r="L17"/>
      <c r="M17"/>
    </row>
    <row r="18" spans="1:13" s="9" customFormat="1" ht="19.5" customHeight="1">
      <c r="A18" s="5"/>
      <c r="B18" s="21">
        <v>80130</v>
      </c>
      <c r="C18" s="21" t="s">
        <v>54</v>
      </c>
      <c r="D18" s="23">
        <f>D19</f>
        <v>1800000</v>
      </c>
      <c r="E18" s="23">
        <f>E19</f>
        <v>1897045</v>
      </c>
      <c r="F18" s="23">
        <f>F19</f>
        <v>1871034</v>
      </c>
      <c r="G18" s="77">
        <f t="shared" si="0"/>
        <v>0.9862886752818198</v>
      </c>
      <c r="H18" s="21"/>
      <c r="I18"/>
      <c r="J18"/>
      <c r="K18"/>
      <c r="L18"/>
      <c r="M18"/>
    </row>
    <row r="19" spans="1:13" s="9" customFormat="1" ht="39" customHeight="1">
      <c r="A19" s="5"/>
      <c r="B19" s="10"/>
      <c r="C19" s="11" t="s">
        <v>71</v>
      </c>
      <c r="D19" s="12">
        <v>1800000</v>
      </c>
      <c r="E19" s="12">
        <v>1897045</v>
      </c>
      <c r="F19" s="12">
        <v>1871034</v>
      </c>
      <c r="G19" s="80">
        <f t="shared" si="0"/>
        <v>0.9862886752818198</v>
      </c>
      <c r="H19" s="11" t="s">
        <v>72</v>
      </c>
      <c r="I19"/>
      <c r="J19"/>
      <c r="K19"/>
      <c r="L19"/>
      <c r="M19"/>
    </row>
    <row r="20" spans="1:13" s="9" customFormat="1" ht="19.5" customHeight="1">
      <c r="A20" s="5"/>
      <c r="B20" s="21">
        <v>80133</v>
      </c>
      <c r="C20" s="21" t="s">
        <v>45</v>
      </c>
      <c r="D20" s="23">
        <f>D21</f>
        <v>2950000</v>
      </c>
      <c r="E20" s="23">
        <f>E21</f>
        <v>1485021</v>
      </c>
      <c r="F20" s="23">
        <f>F21</f>
        <v>1453101</v>
      </c>
      <c r="G20" s="77">
        <f t="shared" si="0"/>
        <v>0.9785053544697347</v>
      </c>
      <c r="H20" s="21"/>
      <c r="I20"/>
      <c r="J20"/>
      <c r="K20"/>
      <c r="L20"/>
      <c r="M20"/>
    </row>
    <row r="21" spans="1:13" s="9" customFormat="1" ht="41.25" customHeight="1">
      <c r="A21" s="5"/>
      <c r="B21" s="6"/>
      <c r="C21" s="7" t="s">
        <v>57</v>
      </c>
      <c r="D21" s="8">
        <v>2950000</v>
      </c>
      <c r="E21" s="8">
        <v>1485021</v>
      </c>
      <c r="F21" s="8">
        <v>1453101</v>
      </c>
      <c r="G21" s="78">
        <f t="shared" si="0"/>
        <v>0.9785053544697347</v>
      </c>
      <c r="H21" s="7" t="s">
        <v>80</v>
      </c>
      <c r="I21"/>
      <c r="J21"/>
      <c r="K21"/>
      <c r="L21"/>
      <c r="M21"/>
    </row>
    <row r="22" spans="1:8" s="16" customFormat="1" ht="20.25" customHeight="1">
      <c r="A22" s="29"/>
      <c r="B22" s="15">
        <v>80195</v>
      </c>
      <c r="C22" s="30" t="s">
        <v>60</v>
      </c>
      <c r="D22" s="31"/>
      <c r="E22" s="31">
        <f>E23</f>
        <v>3320</v>
      </c>
      <c r="F22" s="31">
        <f>F23</f>
        <v>3320</v>
      </c>
      <c r="G22" s="89">
        <f t="shared" si="0"/>
        <v>1</v>
      </c>
      <c r="H22" s="30"/>
    </row>
    <row r="23" spans="1:13" s="56" customFormat="1" ht="39.75" customHeight="1">
      <c r="A23" s="13"/>
      <c r="B23" s="13"/>
      <c r="C23" s="40" t="s">
        <v>19</v>
      </c>
      <c r="D23" s="14"/>
      <c r="E23" s="14">
        <v>3320</v>
      </c>
      <c r="F23" s="14">
        <v>3320</v>
      </c>
      <c r="G23" s="85">
        <f t="shared" si="0"/>
        <v>1</v>
      </c>
      <c r="H23" s="40" t="s">
        <v>81</v>
      </c>
      <c r="I23" s="103"/>
      <c r="J23" s="103"/>
      <c r="K23" s="103"/>
      <c r="L23" s="103"/>
      <c r="M23" s="103"/>
    </row>
    <row r="24" spans="1:13" s="106" customFormat="1" ht="19.5" customHeight="1">
      <c r="A24" s="107"/>
      <c r="B24" s="107"/>
      <c r="C24" s="108"/>
      <c r="D24" s="109"/>
      <c r="E24" s="109"/>
      <c r="F24" s="109"/>
      <c r="G24" s="110"/>
      <c r="H24" s="108"/>
      <c r="I24" s="105"/>
      <c r="J24" s="105"/>
      <c r="K24" s="105"/>
      <c r="L24" s="105"/>
      <c r="M24" s="105"/>
    </row>
    <row r="25" spans="1:13" s="9" customFormat="1" ht="19.5" customHeight="1">
      <c r="A25" s="33">
        <v>851</v>
      </c>
      <c r="B25" s="33"/>
      <c r="C25" s="26" t="s">
        <v>35</v>
      </c>
      <c r="D25" s="27">
        <f>D26+D33</f>
        <v>1545000</v>
      </c>
      <c r="E25" s="27">
        <f>E26+E31+E33</f>
        <v>1993000</v>
      </c>
      <c r="F25" s="27">
        <f>F26+F31+F33</f>
        <v>1669991</v>
      </c>
      <c r="G25" s="82">
        <f t="shared" si="0"/>
        <v>0.8379282488710487</v>
      </c>
      <c r="H25" s="27"/>
      <c r="I25"/>
      <c r="J25"/>
      <c r="K25"/>
      <c r="L25"/>
      <c r="M25"/>
    </row>
    <row r="26" spans="1:13" s="9" customFormat="1" ht="19.5" customHeight="1">
      <c r="A26" s="5"/>
      <c r="B26" s="15">
        <v>85121</v>
      </c>
      <c r="C26" s="30" t="s">
        <v>49</v>
      </c>
      <c r="D26" s="32">
        <f>SUM(D27:D29)</f>
        <v>1150000</v>
      </c>
      <c r="E26" s="32">
        <f>SUM(E27:E30)</f>
        <v>1352000</v>
      </c>
      <c r="F26" s="32">
        <f>SUM(F27:F30)</f>
        <v>1084092</v>
      </c>
      <c r="G26" s="79">
        <f t="shared" si="0"/>
        <v>0.8018431952662722</v>
      </c>
      <c r="H26" s="31"/>
      <c r="I26"/>
      <c r="J26"/>
      <c r="K26"/>
      <c r="L26"/>
      <c r="M26"/>
    </row>
    <row r="27" spans="1:13" s="9" customFormat="1" ht="21" customHeight="1">
      <c r="A27" s="5"/>
      <c r="B27" s="10"/>
      <c r="C27" s="122" t="s">
        <v>82</v>
      </c>
      <c r="D27" s="61">
        <v>970000</v>
      </c>
      <c r="E27" s="61">
        <v>1145000</v>
      </c>
      <c r="F27" s="61">
        <v>877647</v>
      </c>
      <c r="G27" s="83">
        <f t="shared" si="0"/>
        <v>0.7665039301310044</v>
      </c>
      <c r="H27" s="61" t="s">
        <v>74</v>
      </c>
      <c r="I27"/>
      <c r="J27"/>
      <c r="K27"/>
      <c r="L27"/>
      <c r="M27"/>
    </row>
    <row r="28" spans="1:13" s="9" customFormat="1" ht="26.25" customHeight="1">
      <c r="A28" s="5"/>
      <c r="B28" s="5"/>
      <c r="C28" s="125"/>
      <c r="D28" s="63">
        <v>50000</v>
      </c>
      <c r="E28" s="63">
        <v>5000</v>
      </c>
      <c r="F28" s="63">
        <v>4445</v>
      </c>
      <c r="G28" s="84">
        <f t="shared" si="0"/>
        <v>0.889</v>
      </c>
      <c r="H28" s="70" t="s">
        <v>55</v>
      </c>
      <c r="I28"/>
      <c r="J28"/>
      <c r="K28"/>
      <c r="L28"/>
      <c r="M28"/>
    </row>
    <row r="29" spans="1:13" s="9" customFormat="1" ht="17.25" customHeight="1">
      <c r="A29" s="5"/>
      <c r="B29" s="5"/>
      <c r="C29" s="125"/>
      <c r="D29" s="63">
        <v>130000</v>
      </c>
      <c r="E29" s="63">
        <v>0</v>
      </c>
      <c r="F29" s="63"/>
      <c r="G29" s="84"/>
      <c r="H29" s="70" t="s">
        <v>73</v>
      </c>
      <c r="I29"/>
      <c r="J29"/>
      <c r="K29"/>
      <c r="L29"/>
      <c r="M29"/>
    </row>
    <row r="30" spans="1:13" s="9" customFormat="1" ht="24" customHeight="1">
      <c r="A30" s="5"/>
      <c r="B30" s="13"/>
      <c r="C30" s="126"/>
      <c r="D30" s="14"/>
      <c r="E30" s="14">
        <v>202000</v>
      </c>
      <c r="F30" s="14">
        <v>202000</v>
      </c>
      <c r="G30" s="85">
        <f t="shared" si="0"/>
        <v>1</v>
      </c>
      <c r="H30" s="69" t="s">
        <v>22</v>
      </c>
      <c r="I30"/>
      <c r="J30"/>
      <c r="K30"/>
      <c r="L30"/>
      <c r="M30"/>
    </row>
    <row r="31" spans="1:13" s="9" customFormat="1" ht="19.5" customHeight="1">
      <c r="A31" s="5"/>
      <c r="B31" s="99">
        <v>85153</v>
      </c>
      <c r="C31" s="99" t="s">
        <v>1</v>
      </c>
      <c r="D31" s="100"/>
      <c r="E31" s="100">
        <f>E32</f>
        <v>6000</v>
      </c>
      <c r="F31" s="100">
        <f>F32</f>
        <v>3615</v>
      </c>
      <c r="G31" s="101">
        <f t="shared" si="0"/>
        <v>0.6025</v>
      </c>
      <c r="H31" s="100"/>
      <c r="I31"/>
      <c r="J31"/>
      <c r="K31"/>
      <c r="L31"/>
      <c r="M31"/>
    </row>
    <row r="32" spans="1:13" s="9" customFormat="1" ht="28.5" customHeight="1">
      <c r="A32" s="5"/>
      <c r="B32" s="13"/>
      <c r="C32" s="98" t="s">
        <v>2</v>
      </c>
      <c r="D32" s="14"/>
      <c r="E32" s="14">
        <v>6000</v>
      </c>
      <c r="F32" s="14">
        <v>3615</v>
      </c>
      <c r="G32" s="85">
        <f t="shared" si="0"/>
        <v>0.6025</v>
      </c>
      <c r="H32" s="69" t="s">
        <v>3</v>
      </c>
      <c r="I32"/>
      <c r="J32"/>
      <c r="K32"/>
      <c r="L32"/>
      <c r="M32"/>
    </row>
    <row r="33" spans="1:13" s="16" customFormat="1" ht="19.5" customHeight="1">
      <c r="A33" s="29"/>
      <c r="B33" s="15">
        <v>85154</v>
      </c>
      <c r="C33" s="22" t="s">
        <v>36</v>
      </c>
      <c r="D33" s="23">
        <f>SUM(D34:D37)</f>
        <v>395000</v>
      </c>
      <c r="E33" s="23">
        <f>E34+E35+E36+E37+E38</f>
        <v>635000</v>
      </c>
      <c r="F33" s="23">
        <f>F34+F35+F36+F37+F38</f>
        <v>582284</v>
      </c>
      <c r="G33" s="77">
        <f t="shared" si="0"/>
        <v>0.9169826771653543</v>
      </c>
      <c r="H33" s="21"/>
      <c r="I33"/>
      <c r="J33"/>
      <c r="K33"/>
      <c r="L33"/>
      <c r="M33"/>
    </row>
    <row r="34" spans="1:13" s="9" customFormat="1" ht="28.5" customHeight="1">
      <c r="A34" s="5"/>
      <c r="B34" s="5"/>
      <c r="C34" s="122" t="s">
        <v>12</v>
      </c>
      <c r="D34" s="61">
        <v>50000</v>
      </c>
      <c r="E34" s="61">
        <v>0</v>
      </c>
      <c r="F34" s="61"/>
      <c r="G34" s="83"/>
      <c r="H34" s="62" t="s">
        <v>10</v>
      </c>
      <c r="I34"/>
      <c r="J34"/>
      <c r="K34"/>
      <c r="L34"/>
      <c r="M34"/>
    </row>
    <row r="35" spans="1:13" s="9" customFormat="1" ht="26.25" customHeight="1">
      <c r="A35" s="5"/>
      <c r="B35" s="5"/>
      <c r="C35" s="123"/>
      <c r="D35" s="63">
        <v>200000</v>
      </c>
      <c r="E35" s="63">
        <v>200000</v>
      </c>
      <c r="F35" s="63">
        <v>149438</v>
      </c>
      <c r="G35" s="84">
        <f t="shared" si="0"/>
        <v>0.74719</v>
      </c>
      <c r="H35" s="63" t="s">
        <v>56</v>
      </c>
      <c r="I35"/>
      <c r="J35"/>
      <c r="K35"/>
      <c r="L35"/>
      <c r="M35"/>
    </row>
    <row r="36" spans="1:13" s="9" customFormat="1" ht="27.75" customHeight="1">
      <c r="A36" s="5"/>
      <c r="B36" s="5"/>
      <c r="C36" s="124"/>
      <c r="D36" s="60">
        <v>85000</v>
      </c>
      <c r="E36" s="60">
        <v>115000</v>
      </c>
      <c r="F36" s="60">
        <v>112846</v>
      </c>
      <c r="G36" s="86">
        <f aca="true" t="shared" si="1" ref="G36:G44">F36/E36</f>
        <v>0.9812695652173913</v>
      </c>
      <c r="H36" s="24" t="s">
        <v>79</v>
      </c>
      <c r="I36"/>
      <c r="J36"/>
      <c r="K36"/>
      <c r="L36"/>
      <c r="M36"/>
    </row>
    <row r="37" spans="1:13" s="9" customFormat="1" ht="51" customHeight="1">
      <c r="A37" s="5"/>
      <c r="B37" s="5"/>
      <c r="C37" s="102" t="s">
        <v>50</v>
      </c>
      <c r="D37" s="67">
        <v>60000</v>
      </c>
      <c r="E37" s="67">
        <v>310000</v>
      </c>
      <c r="F37" s="67">
        <v>310000</v>
      </c>
      <c r="G37" s="94">
        <f t="shared" si="1"/>
        <v>1</v>
      </c>
      <c r="H37" s="97" t="s">
        <v>11</v>
      </c>
      <c r="I37"/>
      <c r="J37"/>
      <c r="K37"/>
      <c r="L37"/>
      <c r="M37"/>
    </row>
    <row r="38" spans="1:13" s="9" customFormat="1" ht="39" customHeight="1">
      <c r="A38" s="13"/>
      <c r="B38" s="13"/>
      <c r="C38" s="57" t="s">
        <v>83</v>
      </c>
      <c r="D38" s="14"/>
      <c r="E38" s="72">
        <v>10000</v>
      </c>
      <c r="F38" s="72">
        <v>10000</v>
      </c>
      <c r="G38" s="87">
        <f t="shared" si="1"/>
        <v>1</v>
      </c>
      <c r="H38" s="40" t="s">
        <v>55</v>
      </c>
      <c r="I38"/>
      <c r="J38"/>
      <c r="K38"/>
      <c r="L38"/>
      <c r="M38"/>
    </row>
    <row r="39" spans="1:13" s="9" customFormat="1" ht="19.5" customHeight="1">
      <c r="A39" s="25">
        <v>853</v>
      </c>
      <c r="B39" s="25"/>
      <c r="C39" s="38" t="s">
        <v>37</v>
      </c>
      <c r="D39" s="39">
        <f>D40+D42+D44</f>
        <v>3395000</v>
      </c>
      <c r="E39" s="39">
        <f>E40+E42+E44</f>
        <v>3395000</v>
      </c>
      <c r="F39" s="39">
        <f>F40+F42+F44</f>
        <v>3382282</v>
      </c>
      <c r="G39" s="88">
        <f t="shared" si="1"/>
        <v>0.9962539027982327</v>
      </c>
      <c r="H39" s="39"/>
      <c r="I39"/>
      <c r="J39"/>
      <c r="K39"/>
      <c r="L39"/>
      <c r="M39"/>
    </row>
    <row r="40" spans="1:13" s="16" customFormat="1" ht="19.5" customHeight="1">
      <c r="A40" s="29"/>
      <c r="B40" s="21">
        <v>85301</v>
      </c>
      <c r="C40" s="21" t="s">
        <v>51</v>
      </c>
      <c r="D40" s="23">
        <f>D41</f>
        <v>2450000</v>
      </c>
      <c r="E40" s="23">
        <f>E41</f>
        <v>2450000</v>
      </c>
      <c r="F40" s="23">
        <f>F41</f>
        <v>2437282</v>
      </c>
      <c r="G40" s="77">
        <f t="shared" si="1"/>
        <v>0.9948089795918368</v>
      </c>
      <c r="H40" s="21"/>
      <c r="I40"/>
      <c r="J40"/>
      <c r="K40"/>
      <c r="L40"/>
      <c r="M40"/>
    </row>
    <row r="41" spans="1:13" s="16" customFormat="1" ht="39" customHeight="1">
      <c r="A41" s="29"/>
      <c r="B41" s="21"/>
      <c r="C41" s="7" t="s">
        <v>48</v>
      </c>
      <c r="D41" s="8">
        <v>2450000</v>
      </c>
      <c r="E41" s="8">
        <v>2450000</v>
      </c>
      <c r="F41" s="8">
        <v>2437282</v>
      </c>
      <c r="G41" s="78">
        <f t="shared" si="1"/>
        <v>0.9948089795918368</v>
      </c>
      <c r="H41" s="7" t="s">
        <v>78</v>
      </c>
      <c r="I41"/>
      <c r="J41"/>
      <c r="K41"/>
      <c r="L41"/>
      <c r="M41"/>
    </row>
    <row r="42" spans="1:13" s="16" customFormat="1" ht="19.5" customHeight="1">
      <c r="A42" s="29"/>
      <c r="B42" s="15">
        <v>85303</v>
      </c>
      <c r="C42" s="30" t="s">
        <v>59</v>
      </c>
      <c r="D42" s="31">
        <f>D43</f>
        <v>700000</v>
      </c>
      <c r="E42" s="31">
        <f>E43</f>
        <v>700000</v>
      </c>
      <c r="F42" s="31">
        <f>F43</f>
        <v>700000</v>
      </c>
      <c r="G42" s="89">
        <f t="shared" si="1"/>
        <v>1</v>
      </c>
      <c r="H42" s="22"/>
      <c r="I42"/>
      <c r="J42"/>
      <c r="K42"/>
      <c r="L42"/>
      <c r="M42"/>
    </row>
    <row r="43" spans="1:13" s="16" customFormat="1" ht="28.5" customHeight="1">
      <c r="A43" s="29"/>
      <c r="B43" s="15"/>
      <c r="C43" s="40" t="s">
        <v>13</v>
      </c>
      <c r="D43" s="14">
        <v>700000</v>
      </c>
      <c r="E43" s="14">
        <v>700000</v>
      </c>
      <c r="F43" s="14">
        <v>700000</v>
      </c>
      <c r="G43" s="85">
        <f t="shared" si="1"/>
        <v>1</v>
      </c>
      <c r="H43" s="7" t="s">
        <v>62</v>
      </c>
      <c r="I43"/>
      <c r="J43"/>
      <c r="K43"/>
      <c r="L43"/>
      <c r="M43"/>
    </row>
    <row r="44" spans="1:13" s="16" customFormat="1" ht="19.5" customHeight="1">
      <c r="A44" s="29"/>
      <c r="B44" s="15">
        <v>85395</v>
      </c>
      <c r="C44" s="30" t="s">
        <v>60</v>
      </c>
      <c r="D44" s="31">
        <f>D45+D46</f>
        <v>245000</v>
      </c>
      <c r="E44" s="31">
        <f>E45+E46</f>
        <v>245000</v>
      </c>
      <c r="F44" s="31">
        <f>F45+F46</f>
        <v>245000</v>
      </c>
      <c r="G44" s="89">
        <f t="shared" si="1"/>
        <v>1</v>
      </c>
      <c r="H44" s="22"/>
      <c r="I44"/>
      <c r="J44"/>
      <c r="K44"/>
      <c r="L44"/>
      <c r="M44"/>
    </row>
    <row r="45" spans="1:13" s="16" customFormat="1" ht="19.5" customHeight="1">
      <c r="A45" s="29"/>
      <c r="B45" s="29"/>
      <c r="C45" s="11" t="s">
        <v>61</v>
      </c>
      <c r="D45" s="12">
        <v>195000</v>
      </c>
      <c r="E45" s="12">
        <v>195000</v>
      </c>
      <c r="F45" s="12">
        <v>195000</v>
      </c>
      <c r="G45" s="80">
        <f aca="true" t="shared" si="2" ref="G45:G70">F45/E45</f>
        <v>1</v>
      </c>
      <c r="H45" s="11" t="s">
        <v>63</v>
      </c>
      <c r="I45"/>
      <c r="J45"/>
      <c r="K45"/>
      <c r="L45"/>
      <c r="M45"/>
    </row>
    <row r="46" spans="1:13" s="104" customFormat="1" ht="37.5" customHeight="1">
      <c r="A46" s="15"/>
      <c r="B46" s="15"/>
      <c r="C46" s="40" t="s">
        <v>75</v>
      </c>
      <c r="D46" s="14">
        <v>50000</v>
      </c>
      <c r="E46" s="14">
        <v>50000</v>
      </c>
      <c r="F46" s="14">
        <v>50000</v>
      </c>
      <c r="G46" s="85">
        <f t="shared" si="2"/>
        <v>1</v>
      </c>
      <c r="H46" s="40" t="s">
        <v>65</v>
      </c>
      <c r="I46" s="103"/>
      <c r="J46" s="103"/>
      <c r="K46" s="103"/>
      <c r="L46" s="103"/>
      <c r="M46" s="103"/>
    </row>
    <row r="47" spans="3:13" s="111" customFormat="1" ht="22.5" customHeight="1">
      <c r="C47" s="108"/>
      <c r="D47" s="109"/>
      <c r="E47" s="109"/>
      <c r="F47" s="109"/>
      <c r="G47" s="110"/>
      <c r="H47" s="108"/>
      <c r="I47" s="121"/>
      <c r="J47" s="121"/>
      <c r="K47" s="121"/>
      <c r="L47" s="121"/>
      <c r="M47" s="121"/>
    </row>
    <row r="48" spans="1:13" s="9" customFormat="1" ht="19.5" customHeight="1">
      <c r="A48" s="33">
        <v>854</v>
      </c>
      <c r="B48" s="33"/>
      <c r="C48" s="26" t="s">
        <v>38</v>
      </c>
      <c r="D48" s="27">
        <f>D49+D51+D53</f>
        <v>3400000</v>
      </c>
      <c r="E48" s="27">
        <f>E49+E51+E53</f>
        <v>4376191</v>
      </c>
      <c r="F48" s="27">
        <f>F49+F51+F53</f>
        <v>4352335</v>
      </c>
      <c r="G48" s="82">
        <f t="shared" si="2"/>
        <v>0.994548684003966</v>
      </c>
      <c r="H48" s="26"/>
      <c r="I48"/>
      <c r="J48"/>
      <c r="K48"/>
      <c r="L48"/>
      <c r="M48"/>
    </row>
    <row r="49" spans="1:13" s="9" customFormat="1" ht="19.5" customHeight="1">
      <c r="A49" s="34"/>
      <c r="B49" s="35">
        <v>85403</v>
      </c>
      <c r="C49" s="36" t="s">
        <v>47</v>
      </c>
      <c r="D49" s="37">
        <f>D50</f>
        <v>500000</v>
      </c>
      <c r="E49" s="37">
        <f>E50</f>
        <v>562080</v>
      </c>
      <c r="F49" s="37">
        <f>F50</f>
        <v>562080</v>
      </c>
      <c r="G49" s="90">
        <f t="shared" si="2"/>
        <v>1</v>
      </c>
      <c r="H49" s="36"/>
      <c r="I49"/>
      <c r="J49"/>
      <c r="K49"/>
      <c r="L49"/>
      <c r="M49"/>
    </row>
    <row r="50" spans="1:13" s="56" customFormat="1" ht="37.5" customHeight="1">
      <c r="A50" s="17"/>
      <c r="B50" s="18"/>
      <c r="C50" s="19" t="s">
        <v>76</v>
      </c>
      <c r="D50" s="20">
        <v>500000</v>
      </c>
      <c r="E50" s="20">
        <v>562080</v>
      </c>
      <c r="F50" s="20">
        <v>562080</v>
      </c>
      <c r="G50" s="91">
        <f t="shared" si="2"/>
        <v>1</v>
      </c>
      <c r="H50" s="19" t="s">
        <v>20</v>
      </c>
      <c r="I50"/>
      <c r="J50"/>
      <c r="K50"/>
      <c r="L50"/>
      <c r="M50"/>
    </row>
    <row r="51" spans="1:13" s="9" customFormat="1" ht="18.75" customHeight="1">
      <c r="A51" s="34"/>
      <c r="B51" s="53">
        <v>85404</v>
      </c>
      <c r="C51" s="54" t="s">
        <v>53</v>
      </c>
      <c r="D51" s="55">
        <f>D52</f>
        <v>2450000</v>
      </c>
      <c r="E51" s="55">
        <f>E52</f>
        <v>3269092</v>
      </c>
      <c r="F51" s="55">
        <f>F52</f>
        <v>3250657</v>
      </c>
      <c r="G51" s="92">
        <f t="shared" si="2"/>
        <v>0.9943608194569011</v>
      </c>
      <c r="H51" s="54"/>
      <c r="I51"/>
      <c r="J51"/>
      <c r="K51"/>
      <c r="L51"/>
      <c r="M51"/>
    </row>
    <row r="52" spans="1:13" s="9" customFormat="1" ht="38.25" customHeight="1">
      <c r="A52" s="17"/>
      <c r="B52" s="18"/>
      <c r="C52" s="19" t="s">
        <v>14</v>
      </c>
      <c r="D52" s="20">
        <v>2450000</v>
      </c>
      <c r="E52" s="20">
        <v>3269092</v>
      </c>
      <c r="F52" s="20">
        <v>3250657</v>
      </c>
      <c r="G52" s="91">
        <f t="shared" si="2"/>
        <v>0.9943608194569011</v>
      </c>
      <c r="H52" s="19" t="s">
        <v>15</v>
      </c>
      <c r="I52"/>
      <c r="J52"/>
      <c r="K52"/>
      <c r="L52"/>
      <c r="M52"/>
    </row>
    <row r="53" spans="1:13" s="16" customFormat="1" ht="20.25" customHeight="1">
      <c r="A53" s="29"/>
      <c r="B53" s="21">
        <v>85410</v>
      </c>
      <c r="C53" s="22" t="s">
        <v>46</v>
      </c>
      <c r="D53" s="23">
        <f>D54</f>
        <v>450000</v>
      </c>
      <c r="E53" s="23">
        <f>E54</f>
        <v>545019</v>
      </c>
      <c r="F53" s="23">
        <f>F54</f>
        <v>539598</v>
      </c>
      <c r="G53" s="77">
        <f t="shared" si="2"/>
        <v>0.990053557765876</v>
      </c>
      <c r="H53" s="21"/>
      <c r="I53"/>
      <c r="J53"/>
      <c r="K53"/>
      <c r="L53"/>
      <c r="M53"/>
    </row>
    <row r="54" spans="1:13" s="9" customFormat="1" ht="37.5" customHeight="1">
      <c r="A54" s="5"/>
      <c r="B54" s="10"/>
      <c r="C54" s="7" t="s">
        <v>58</v>
      </c>
      <c r="D54" s="8">
        <v>450000</v>
      </c>
      <c r="E54" s="8">
        <v>545019</v>
      </c>
      <c r="F54" s="8">
        <v>539598</v>
      </c>
      <c r="G54" s="78">
        <f t="shared" si="2"/>
        <v>0.990053557765876</v>
      </c>
      <c r="H54" s="7" t="s">
        <v>16</v>
      </c>
      <c r="I54"/>
      <c r="J54"/>
      <c r="K54"/>
      <c r="L54"/>
      <c r="M54"/>
    </row>
    <row r="55" spans="1:8" s="16" customFormat="1" ht="28.5" customHeight="1" thickBot="1">
      <c r="A55" s="41"/>
      <c r="B55" s="41"/>
      <c r="C55" s="42" t="s">
        <v>86</v>
      </c>
      <c r="D55" s="112"/>
      <c r="E55" s="112">
        <f aca="true" t="shared" si="3" ref="E55:F57">E56</f>
        <v>26065</v>
      </c>
      <c r="F55" s="112">
        <f t="shared" si="3"/>
        <v>26065</v>
      </c>
      <c r="G55" s="113">
        <f t="shared" si="2"/>
        <v>1</v>
      </c>
      <c r="H55" s="114"/>
    </row>
    <row r="56" spans="1:13" s="9" customFormat="1" ht="18.75" customHeight="1" thickTop="1">
      <c r="A56" s="33">
        <v>853</v>
      </c>
      <c r="B56" s="33"/>
      <c r="C56" s="26" t="s">
        <v>37</v>
      </c>
      <c r="D56" s="26"/>
      <c r="E56" s="27">
        <f t="shared" si="3"/>
        <v>26065</v>
      </c>
      <c r="F56" s="27">
        <f t="shared" si="3"/>
        <v>26065</v>
      </c>
      <c r="G56" s="82">
        <f t="shared" si="2"/>
        <v>1</v>
      </c>
      <c r="H56" s="26"/>
      <c r="I56"/>
      <c r="J56"/>
      <c r="K56"/>
      <c r="L56"/>
      <c r="M56"/>
    </row>
    <row r="57" spans="1:13" s="9" customFormat="1" ht="19.5" customHeight="1">
      <c r="A57" s="29"/>
      <c r="B57" s="15">
        <v>85395</v>
      </c>
      <c r="C57" s="30" t="s">
        <v>60</v>
      </c>
      <c r="D57" s="30"/>
      <c r="E57" s="32">
        <f t="shared" si="3"/>
        <v>26065</v>
      </c>
      <c r="F57" s="32">
        <f t="shared" si="3"/>
        <v>26065</v>
      </c>
      <c r="G57" s="79">
        <f t="shared" si="2"/>
        <v>1</v>
      </c>
      <c r="H57" s="30"/>
      <c r="I57"/>
      <c r="J57"/>
      <c r="K57"/>
      <c r="L57"/>
      <c r="M57"/>
    </row>
    <row r="58" spans="1:13" s="9" customFormat="1" ht="25.5" customHeight="1">
      <c r="A58" s="5"/>
      <c r="B58" s="5"/>
      <c r="C58" s="7" t="s">
        <v>23</v>
      </c>
      <c r="D58" s="8"/>
      <c r="E58" s="8">
        <v>26065</v>
      </c>
      <c r="F58" s="8">
        <v>26065</v>
      </c>
      <c r="G58" s="78">
        <f t="shared" si="2"/>
        <v>1</v>
      </c>
      <c r="H58" s="7" t="s">
        <v>68</v>
      </c>
      <c r="I58"/>
      <c r="J58"/>
      <c r="K58"/>
      <c r="L58"/>
      <c r="M58"/>
    </row>
    <row r="59" spans="1:8" s="16" customFormat="1" ht="19.5" customHeight="1" thickBot="1">
      <c r="A59" s="41"/>
      <c r="B59" s="41"/>
      <c r="C59" s="42" t="s">
        <v>24</v>
      </c>
      <c r="D59" s="45"/>
      <c r="E59" s="45">
        <f>E60</f>
        <v>65000</v>
      </c>
      <c r="F59" s="45">
        <f>F60</f>
        <v>65000</v>
      </c>
      <c r="G59" s="75">
        <f t="shared" si="2"/>
        <v>1</v>
      </c>
      <c r="H59" s="42"/>
    </row>
    <row r="60" spans="1:13" s="9" customFormat="1" ht="19.5" customHeight="1" thickTop="1">
      <c r="A60" s="33">
        <v>853</v>
      </c>
      <c r="B60" s="33"/>
      <c r="C60" s="26" t="s">
        <v>37</v>
      </c>
      <c r="D60" s="27"/>
      <c r="E60" s="27">
        <f>E61</f>
        <v>65000</v>
      </c>
      <c r="F60" s="27">
        <f>F61</f>
        <v>65000</v>
      </c>
      <c r="G60" s="82">
        <f t="shared" si="2"/>
        <v>1</v>
      </c>
      <c r="H60" s="26"/>
      <c r="I60"/>
      <c r="J60"/>
      <c r="K60"/>
      <c r="L60"/>
      <c r="M60"/>
    </row>
    <row r="61" spans="1:13" s="9" customFormat="1" ht="18.75" customHeight="1">
      <c r="A61" s="29"/>
      <c r="B61" s="15">
        <v>85303</v>
      </c>
      <c r="C61" s="30" t="s">
        <v>59</v>
      </c>
      <c r="D61" s="32"/>
      <c r="E61" s="32">
        <f>E62+E63</f>
        <v>65000</v>
      </c>
      <c r="F61" s="32">
        <f>SUM(F62:F63)</f>
        <v>65000</v>
      </c>
      <c r="G61" s="79">
        <f t="shared" si="2"/>
        <v>1</v>
      </c>
      <c r="H61" s="30"/>
      <c r="I61"/>
      <c r="J61"/>
      <c r="K61"/>
      <c r="L61"/>
      <c r="M61"/>
    </row>
    <row r="62" spans="1:13" s="9" customFormat="1" ht="26.25" customHeight="1">
      <c r="A62" s="5"/>
      <c r="B62" s="5"/>
      <c r="C62" s="11" t="s">
        <v>0</v>
      </c>
      <c r="D62" s="96"/>
      <c r="E62" s="96">
        <v>45000</v>
      </c>
      <c r="F62" s="96">
        <v>45000</v>
      </c>
      <c r="G62" s="117">
        <f t="shared" si="2"/>
        <v>1</v>
      </c>
      <c r="H62" s="11" t="s">
        <v>68</v>
      </c>
      <c r="I62"/>
      <c r="J62"/>
      <c r="K62"/>
      <c r="L62"/>
      <c r="M62"/>
    </row>
    <row r="63" spans="1:13" s="9" customFormat="1" ht="27" customHeight="1">
      <c r="A63" s="5"/>
      <c r="B63" s="5"/>
      <c r="C63" s="115" t="s">
        <v>25</v>
      </c>
      <c r="D63" s="116"/>
      <c r="E63" s="116">
        <v>20000</v>
      </c>
      <c r="F63" s="116">
        <v>20000</v>
      </c>
      <c r="G63" s="118">
        <f t="shared" si="2"/>
        <v>1</v>
      </c>
      <c r="H63" s="115" t="s">
        <v>26</v>
      </c>
      <c r="I63"/>
      <c r="J63"/>
      <c r="K63"/>
      <c r="L63"/>
      <c r="M63"/>
    </row>
    <row r="64" spans="1:13" s="16" customFormat="1" ht="27.75" customHeight="1" thickBot="1">
      <c r="A64" s="41"/>
      <c r="B64" s="41"/>
      <c r="C64" s="42" t="s">
        <v>64</v>
      </c>
      <c r="D64" s="43">
        <f aca="true" t="shared" si="4" ref="D64:F65">D65</f>
        <v>2364000</v>
      </c>
      <c r="E64" s="43">
        <f t="shared" si="4"/>
        <v>2081000</v>
      </c>
      <c r="F64" s="43">
        <f t="shared" si="4"/>
        <v>2081000</v>
      </c>
      <c r="G64" s="93">
        <f t="shared" si="2"/>
        <v>1</v>
      </c>
      <c r="H64" s="41"/>
      <c r="I64"/>
      <c r="J64"/>
      <c r="K64"/>
      <c r="L64"/>
      <c r="M64"/>
    </row>
    <row r="65" spans="1:13" s="9" customFormat="1" ht="18" customHeight="1" thickTop="1">
      <c r="A65" s="33">
        <v>853</v>
      </c>
      <c r="B65" s="33"/>
      <c r="C65" s="26" t="s">
        <v>37</v>
      </c>
      <c r="D65" s="27">
        <f t="shared" si="4"/>
        <v>2364000</v>
      </c>
      <c r="E65" s="27">
        <f t="shared" si="4"/>
        <v>2081000</v>
      </c>
      <c r="F65" s="27">
        <f t="shared" si="4"/>
        <v>2081000</v>
      </c>
      <c r="G65" s="82">
        <f t="shared" si="2"/>
        <v>1</v>
      </c>
      <c r="H65" s="38"/>
      <c r="I65"/>
      <c r="J65"/>
      <c r="K65"/>
      <c r="L65"/>
      <c r="M65"/>
    </row>
    <row r="66" spans="1:13" s="16" customFormat="1" ht="17.25" customHeight="1">
      <c r="A66" s="29"/>
      <c r="B66" s="15">
        <v>85303</v>
      </c>
      <c r="C66" s="30" t="s">
        <v>59</v>
      </c>
      <c r="D66" s="31">
        <f>SUM(D67:D70)</f>
        <v>2364000</v>
      </c>
      <c r="E66" s="31">
        <f>SUM(E67:E70)</f>
        <v>2081000</v>
      </c>
      <c r="F66" s="31">
        <f>SUM(F67:F70)</f>
        <v>2081000</v>
      </c>
      <c r="G66" s="89">
        <f t="shared" si="2"/>
        <v>1</v>
      </c>
      <c r="H66" s="22"/>
      <c r="I66"/>
      <c r="J66"/>
      <c r="K66"/>
      <c r="L66"/>
      <c r="M66"/>
    </row>
    <row r="67" spans="1:13" s="9" customFormat="1" ht="25.5" customHeight="1">
      <c r="A67" s="5"/>
      <c r="B67" s="5"/>
      <c r="C67" s="11" t="s">
        <v>17</v>
      </c>
      <c r="D67" s="12">
        <v>1477000</v>
      </c>
      <c r="E67" s="12">
        <v>1291000</v>
      </c>
      <c r="F67" s="12">
        <v>1291000</v>
      </c>
      <c r="G67" s="80">
        <f t="shared" si="2"/>
        <v>1</v>
      </c>
      <c r="H67" s="52" t="s">
        <v>68</v>
      </c>
      <c r="I67"/>
      <c r="J67"/>
      <c r="K67"/>
      <c r="L67"/>
      <c r="M67"/>
    </row>
    <row r="68" spans="1:13" s="9" customFormat="1" ht="36.75" customHeight="1">
      <c r="A68" s="5"/>
      <c r="B68" s="5"/>
      <c r="C68" s="119" t="s">
        <v>27</v>
      </c>
      <c r="D68" s="60"/>
      <c r="E68" s="60">
        <v>3000</v>
      </c>
      <c r="F68" s="60">
        <v>3000</v>
      </c>
      <c r="G68" s="86">
        <f t="shared" si="2"/>
        <v>1</v>
      </c>
      <c r="H68" s="120" t="s">
        <v>28</v>
      </c>
      <c r="I68"/>
      <c r="J68"/>
      <c r="K68"/>
      <c r="L68"/>
      <c r="M68"/>
    </row>
    <row r="69" spans="1:13" s="9" customFormat="1" ht="24.75" customHeight="1">
      <c r="A69" s="5"/>
      <c r="B69" s="5"/>
      <c r="C69" s="66" t="s">
        <v>77</v>
      </c>
      <c r="D69" s="67">
        <v>830000</v>
      </c>
      <c r="E69" s="67">
        <v>730000</v>
      </c>
      <c r="F69" s="67">
        <v>730000</v>
      </c>
      <c r="G69" s="94">
        <f t="shared" si="2"/>
        <v>1</v>
      </c>
      <c r="H69" s="68" t="s">
        <v>68</v>
      </c>
      <c r="I69"/>
      <c r="J69"/>
      <c r="K69"/>
      <c r="L69"/>
      <c r="M69"/>
    </row>
    <row r="70" spans="1:13" s="9" customFormat="1" ht="26.25" customHeight="1">
      <c r="A70" s="13"/>
      <c r="B70" s="13"/>
      <c r="C70" s="40" t="s">
        <v>87</v>
      </c>
      <c r="D70" s="14">
        <v>57000</v>
      </c>
      <c r="E70" s="14">
        <v>57000</v>
      </c>
      <c r="F70" s="14">
        <v>57000</v>
      </c>
      <c r="G70" s="85">
        <f t="shared" si="2"/>
        <v>1</v>
      </c>
      <c r="H70" s="40" t="s">
        <v>18</v>
      </c>
      <c r="I70"/>
      <c r="J70"/>
      <c r="K70"/>
      <c r="L70"/>
      <c r="M70"/>
    </row>
    <row r="71" ht="12.75">
      <c r="G71" s="95"/>
    </row>
    <row r="72" ht="12.75">
      <c r="G72" s="95"/>
    </row>
    <row r="73" ht="12.75">
      <c r="G73" s="95"/>
    </row>
    <row r="74" ht="12.75">
      <c r="G74" s="95"/>
    </row>
    <row r="75" ht="12.75">
      <c r="G75" s="95"/>
    </row>
    <row r="76" ht="12.75">
      <c r="G76" s="95"/>
    </row>
    <row r="77" ht="12.75">
      <c r="G77" s="95"/>
    </row>
    <row r="78" ht="12.75">
      <c r="G78" s="95"/>
    </row>
    <row r="79" ht="12.75">
      <c r="G79" s="95"/>
    </row>
    <row r="80" ht="12.75">
      <c r="G80" s="95"/>
    </row>
    <row r="81" ht="12.75">
      <c r="G81" s="95"/>
    </row>
    <row r="82" ht="12.75">
      <c r="G82" s="95"/>
    </row>
    <row r="83" ht="12.75">
      <c r="G83" s="95"/>
    </row>
    <row r="84" ht="12.75">
      <c r="G84" s="95"/>
    </row>
    <row r="85" ht="12.75">
      <c r="G85" s="95"/>
    </row>
    <row r="86" ht="12.75">
      <c r="G86" s="95"/>
    </row>
    <row r="87" ht="12.75">
      <c r="G87" s="95"/>
    </row>
    <row r="88" ht="12.75">
      <c r="G88" s="95"/>
    </row>
    <row r="89" ht="12.75">
      <c r="G89" s="95"/>
    </row>
    <row r="90" ht="12.75">
      <c r="G90" s="95"/>
    </row>
    <row r="91" ht="12.75">
      <c r="G91" s="95"/>
    </row>
    <row r="92" ht="12.75">
      <c r="G92" s="95"/>
    </row>
    <row r="93" ht="12.75">
      <c r="G93" s="95"/>
    </row>
    <row r="94" ht="12.75">
      <c r="G94" s="95"/>
    </row>
    <row r="95" ht="12.75">
      <c r="G95" s="95"/>
    </row>
    <row r="96" ht="12.75">
      <c r="G96" s="95"/>
    </row>
    <row r="97" ht="12.75">
      <c r="G97" s="95"/>
    </row>
    <row r="98" ht="12.75">
      <c r="G98" s="95"/>
    </row>
    <row r="99" ht="12.75">
      <c r="G99" s="95"/>
    </row>
    <row r="100" ht="12.75">
      <c r="G100" s="95"/>
    </row>
    <row r="101" ht="12.75">
      <c r="G101" s="95"/>
    </row>
    <row r="102" ht="12.75">
      <c r="G102" s="95"/>
    </row>
    <row r="103" ht="12.75">
      <c r="G103" s="95"/>
    </row>
    <row r="104" ht="12.75">
      <c r="G104" s="95"/>
    </row>
    <row r="105" ht="12.75">
      <c r="G105" s="95"/>
    </row>
    <row r="106" ht="12.75">
      <c r="G106" s="95"/>
    </row>
    <row r="107" ht="12.75">
      <c r="G107" s="95"/>
    </row>
    <row r="108" ht="12.75">
      <c r="G108" s="95"/>
    </row>
    <row r="109" ht="12.75">
      <c r="G109" s="95"/>
    </row>
    <row r="110" ht="12.75">
      <c r="G110" s="95"/>
    </row>
    <row r="111" ht="12.75">
      <c r="G111" s="95"/>
    </row>
    <row r="112" ht="12.75">
      <c r="G112" s="95"/>
    </row>
    <row r="113" ht="12.75">
      <c r="G113" s="95"/>
    </row>
    <row r="114" ht="12.75">
      <c r="G114" s="95"/>
    </row>
    <row r="115" ht="12.75">
      <c r="G115" s="95"/>
    </row>
    <row r="116" ht="12.75">
      <c r="G116" s="95"/>
    </row>
    <row r="117" ht="12.75">
      <c r="G117" s="95"/>
    </row>
    <row r="118" ht="12.75">
      <c r="G118" s="95"/>
    </row>
    <row r="119" ht="12.75">
      <c r="G119" s="95"/>
    </row>
    <row r="120" ht="12.75">
      <c r="G120" s="95"/>
    </row>
    <row r="121" ht="12.75">
      <c r="G121" s="95"/>
    </row>
    <row r="122" ht="12.75">
      <c r="G122" s="95"/>
    </row>
    <row r="123" ht="12.75">
      <c r="G123" s="95"/>
    </row>
    <row r="124" ht="12.75">
      <c r="G124" s="95"/>
    </row>
    <row r="125" ht="12.75">
      <c r="G125" s="95"/>
    </row>
    <row r="126" ht="12.75">
      <c r="G126" s="95"/>
    </row>
    <row r="127" ht="12.75">
      <c r="G127" s="95"/>
    </row>
    <row r="128" ht="12.75">
      <c r="G128" s="95"/>
    </row>
    <row r="129" ht="12.75">
      <c r="G129" s="95"/>
    </row>
    <row r="130" ht="12.75">
      <c r="G130" s="95"/>
    </row>
    <row r="131" ht="12.75">
      <c r="G131" s="95"/>
    </row>
    <row r="132" ht="12.75">
      <c r="G132" s="95"/>
    </row>
    <row r="133" ht="12.75">
      <c r="G133" s="95"/>
    </row>
    <row r="134" ht="12.75">
      <c r="G134" s="95"/>
    </row>
    <row r="135" ht="12.75">
      <c r="G135" s="95"/>
    </row>
    <row r="136" ht="12.75">
      <c r="G136" s="95"/>
    </row>
    <row r="137" ht="12.75">
      <c r="G137" s="95"/>
    </row>
    <row r="138" ht="12.75">
      <c r="G138" s="95"/>
    </row>
    <row r="139" ht="12.75">
      <c r="G139" s="95"/>
    </row>
    <row r="140" ht="12.75">
      <c r="G140" s="95"/>
    </row>
    <row r="141" ht="12.75">
      <c r="G141" s="95"/>
    </row>
    <row r="142" ht="12.75">
      <c r="G142" s="95"/>
    </row>
    <row r="143" ht="12.75">
      <c r="G143" s="95"/>
    </row>
    <row r="144" ht="12.75">
      <c r="G144" s="95"/>
    </row>
    <row r="145" ht="12.75">
      <c r="G145" s="95"/>
    </row>
    <row r="146" ht="12.75">
      <c r="G146" s="95"/>
    </row>
    <row r="147" ht="12.75">
      <c r="G147" s="95"/>
    </row>
    <row r="148" ht="12.75">
      <c r="G148" s="95"/>
    </row>
    <row r="149" ht="12.75">
      <c r="G149" s="95"/>
    </row>
    <row r="150" ht="12.75">
      <c r="G150" s="95"/>
    </row>
    <row r="151" ht="12.75">
      <c r="G151" s="95"/>
    </row>
    <row r="152" ht="12.75">
      <c r="G152" s="95"/>
    </row>
    <row r="153" ht="12.75">
      <c r="G153" s="95"/>
    </row>
    <row r="154" ht="12.75">
      <c r="G154" s="95"/>
    </row>
    <row r="155" ht="12.75">
      <c r="G155" s="95"/>
    </row>
    <row r="156" ht="12.75">
      <c r="G156" s="95"/>
    </row>
    <row r="157" ht="12.75">
      <c r="G157" s="95"/>
    </row>
    <row r="158" ht="12.75">
      <c r="G158" s="95"/>
    </row>
    <row r="159" ht="12.75">
      <c r="G159" s="95"/>
    </row>
    <row r="160" ht="12.75">
      <c r="G160" s="95"/>
    </row>
    <row r="161" ht="12.75">
      <c r="G161" s="95"/>
    </row>
    <row r="162" ht="12.75">
      <c r="G162" s="95"/>
    </row>
    <row r="163" ht="12.75">
      <c r="G163" s="95"/>
    </row>
    <row r="164" ht="12.75">
      <c r="G164" s="95"/>
    </row>
    <row r="165" ht="12.75">
      <c r="G165" s="95"/>
    </row>
    <row r="166" ht="12.75">
      <c r="G166" s="95"/>
    </row>
    <row r="167" ht="12.75">
      <c r="G167" s="95"/>
    </row>
  </sheetData>
  <mergeCells count="2">
    <mergeCell ref="C34:C36"/>
    <mergeCell ref="C27:C30"/>
  </mergeCells>
  <printOptions horizontalCentered="1"/>
  <pageMargins left="0.7874015748031497" right="0.7874015748031497" top="0.5905511811023623" bottom="0.5905511811023623" header="0.5118110236220472" footer="0.3937007874015748"/>
  <pageSetup firstPageNumber="63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Urząd Miejski w Lublinie Urzą</cp:lastModifiedBy>
  <cp:lastPrinted>2003-03-13T16:44:53Z</cp:lastPrinted>
  <dcterms:created xsi:type="dcterms:W3CDTF">2000-10-17T11:50:09Z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