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9180" windowHeight="4050" activeTab="0"/>
  </bookViews>
  <sheets>
    <sheet name="dotacje-wydatki" sheetId="1" r:id="rId1"/>
  </sheets>
  <definedNames>
    <definedName name="_xlnm.Print_Titles" localSheetId="0">'dotacje-wydatki'!$9:$9</definedName>
  </definedNames>
  <calcPr fullCalcOnLoad="1"/>
</workbook>
</file>

<file path=xl/sharedStrings.xml><?xml version="1.0" encoding="utf-8"?>
<sst xmlns="http://schemas.openxmlformats.org/spreadsheetml/2006/main" count="254" uniqueCount="151">
  <si>
    <t>Administracja publiczna</t>
  </si>
  <si>
    <t>Urzędy wojewódzkie</t>
  </si>
  <si>
    <t xml:space="preserve">dotacja celowa z budżetu państwa na sfinansowanie kosztów prowadzenia i aktualizowania rejestru wyborców </t>
  </si>
  <si>
    <t>Bezpieczeństwo publiczne i ochrona przeciwpożarowa</t>
  </si>
  <si>
    <t>Opieka społeczna</t>
  </si>
  <si>
    <t xml:space="preserve">Ośrodki wsparcia </t>
  </si>
  <si>
    <t>dotacja celowa z budżetu państwa na utrzymanie Środowiskowego Domu Samopomocy</t>
  </si>
  <si>
    <t>Zasiłki rodzinne, pielęgnacyjne i wychowawcze</t>
  </si>
  <si>
    <t>dotacja celowa z budżetu państwa na utrzymanie Miejskiego Ośrodka Pomocy Rodzinie</t>
  </si>
  <si>
    <t xml:space="preserve">Usługi opiekuńcze i specjalistyczne usługi opiekuńcze </t>
  </si>
  <si>
    <t>Gospodarka komunalna i ochrona środowiska</t>
  </si>
  <si>
    <t>Oświetlenie ulic, placów i dróg</t>
  </si>
  <si>
    <t xml:space="preserve">dotacja celowa z budżetu państwa na oświetlenie dróg publicznych </t>
  </si>
  <si>
    <t xml:space="preserve">dotacja celowa z budżetu państwa na inwestycje w zakresie oświetlenia dróg </t>
  </si>
  <si>
    <t>010</t>
  </si>
  <si>
    <t>Rolnictwo i łowiectwo</t>
  </si>
  <si>
    <t>01021</t>
  </si>
  <si>
    <t>Inspekcja Weterynaryjna</t>
  </si>
  <si>
    <t>dotacja celowa na utrzymanie Inspekcji Weterynaryjnej</t>
  </si>
  <si>
    <t xml:space="preserve">Gospodarka mieszkaniowa </t>
  </si>
  <si>
    <t>Gospodarka gruntami i nieruchomościami</t>
  </si>
  <si>
    <t>dotacja celowa z budżetu państwa na finansowanie zadań z zakresu gospodarki nieruchomościami</t>
  </si>
  <si>
    <t>Działalność usługowa</t>
  </si>
  <si>
    <t>Prace geodezyjne i kartograficzne (nieinwestycyjne)</t>
  </si>
  <si>
    <t xml:space="preserve">dotacja celowa z budżetu państwa na modernizację ewidencji gruntów </t>
  </si>
  <si>
    <t>Nadzór budowlany</t>
  </si>
  <si>
    <t>dotacja celowa z budżetu państwa na utrzymanie Powiatowego Inspektoratu Nadzoru Budowlanego</t>
  </si>
  <si>
    <t>dotacja celowa z budżetu państwa na realizację zadań z zakresu administracji rządowej</t>
  </si>
  <si>
    <t>Komisje poborowe</t>
  </si>
  <si>
    <t>Komendy powiatowe Policji</t>
  </si>
  <si>
    <t>dotacja celowa z budżetu państwa na utrzymanie Komendy Miejskiej Policji</t>
  </si>
  <si>
    <t>Komendy powiatowe Państwowej Straży Pożarnej</t>
  </si>
  <si>
    <t>dotacja celowa z budżetu państwa na utrzymanie Komendy Miejskiej Państwowej Straży Pożarnej</t>
  </si>
  <si>
    <t>dotacja celowa z budżetu państwa na wydatki inwestycyjne Komendy Miejskiej Państwowej Straży Pożarnej</t>
  </si>
  <si>
    <t>Ochrona zdrowia</t>
  </si>
  <si>
    <t>Inspekcja Sanitarna</t>
  </si>
  <si>
    <t>Składki na ubezpieczenie zdrowotne oraz świadczenia dla osób nie objętych obowiązkiem ubezpieczenia zdrowotnego</t>
  </si>
  <si>
    <t xml:space="preserve">dotacja celowa z budżetu państwa na składki na ubezpieczenie zdrowotne za dzieci i uczniów nie pozostających na utrzymaniu osoby ubezpieczonej </t>
  </si>
  <si>
    <t>dotacja celowa z budżetu państwa na składki na ubezpieczenie zdrowotne za bezrobotnych bez prawa do zasiłku</t>
  </si>
  <si>
    <t>Ośrodki wsparcia</t>
  </si>
  <si>
    <t>dotacja celowa z budżetu państwa na zasiłki dla pracowników Policji</t>
  </si>
  <si>
    <t>dotacja celowa z budżetu państwa na zasiłki dla pracowników Straży Pożarnej</t>
  </si>
  <si>
    <t>Zespoły do spraw orzekania o stopniu niepełnosprawności</t>
  </si>
  <si>
    <t>dotacja celowa z budżetu państwa na utrzymanie zespołu ds. orzekania o stopniu niepełnosprawności</t>
  </si>
  <si>
    <t>Powiatowe urzędy pracy</t>
  </si>
  <si>
    <t>dotacja celowa z budżetu państwa na utrzymanie Miejskiego Urzędu Pracy</t>
  </si>
  <si>
    <t>w złotych</t>
  </si>
  <si>
    <t>§</t>
  </si>
  <si>
    <t>Dochody</t>
  </si>
  <si>
    <t>Zadania zlecone ogółem</t>
  </si>
  <si>
    <t>z tego:</t>
  </si>
  <si>
    <t>Zadania ustawowo zlecone gminie</t>
  </si>
  <si>
    <t xml:space="preserve">Treść   </t>
  </si>
  <si>
    <t>Dział</t>
  </si>
  <si>
    <t xml:space="preserve">Rozdz. </t>
  </si>
  <si>
    <t>Wydatki</t>
  </si>
  <si>
    <t>wynagrodzenia osobowe</t>
  </si>
  <si>
    <t>wydatki rzeczowe</t>
  </si>
  <si>
    <t>pochodne od wynagrodzeń</t>
  </si>
  <si>
    <t>koszty prowadzenia i aktualizowania rejestru wyborców</t>
  </si>
  <si>
    <t>świadczenia społeczne</t>
  </si>
  <si>
    <t xml:space="preserve">usługi opiekuńcze </t>
  </si>
  <si>
    <t>211</t>
  </si>
  <si>
    <t>gospodarka nieruchomościami</t>
  </si>
  <si>
    <t>modernizacja ewidencji gruntów w obrębach przyłączonych do miasta Lublina</t>
  </si>
  <si>
    <t>dotacja na prowadzenie Środowiskowego Domu Samopomocy "Roztocze" przy ul. Wallenroda</t>
  </si>
  <si>
    <t>świadczenia społeczne dla pracowników Policji</t>
  </si>
  <si>
    <t>świadczenia społeczne dla pracowników Straży Pożarnej</t>
  </si>
  <si>
    <t>opłaty za pobyt w Środowiskowym Domu Samopomocy</t>
  </si>
  <si>
    <t>opłaty podopiecznych za świadczone usługi</t>
  </si>
  <si>
    <t>opłaty za badania</t>
  </si>
  <si>
    <t>opłaty za zarząd i wieczyste użytkowanie nieruchomości Skarbu Państwa</t>
  </si>
  <si>
    <t>dotacja celowa z budżetu państwa na specjalistyczne usługi opiekuńcze</t>
  </si>
  <si>
    <t>Ośrodki pomocy społecznej</t>
  </si>
  <si>
    <t>Pozostała działalność</t>
  </si>
  <si>
    <t>Spis powszechny i inne</t>
  </si>
  <si>
    <t>Pomoc dla uchodźców</t>
  </si>
  <si>
    <t>dotacja celowa z budżetu państwa na pomoc dla cudzoziemców posiadających status uchodźców</t>
  </si>
  <si>
    <t>wydatki związane z pomocą cudzoziemcom posiadającym status uchodźców</t>
  </si>
  <si>
    <t>Plan dochodów 
po zmianach</t>
  </si>
  <si>
    <t>% 
7:6</t>
  </si>
  <si>
    <t>Plan wydatków 
po zmianach</t>
  </si>
  <si>
    <t>% 
11:10</t>
  </si>
  <si>
    <t>zwrot nienależnie pobranych zasiłków w latach ubiegłych</t>
  </si>
  <si>
    <t>Dochody budżetu państwa związane z realizacją zadań zlecanych jednostkom samorządu terytorialnego</t>
  </si>
  <si>
    <t>Zadania z zakresu administracji rządowej i inne zadania zlecone ustawami</t>
  </si>
  <si>
    <t>dotacja celowa z budżetu państwa na pomoc repatriantom</t>
  </si>
  <si>
    <t>składki na ubezpieczenie zdrowotne osób korzystających ze świadczeń pomocy społecznej</t>
  </si>
  <si>
    <t>Załącznik Nr 14</t>
  </si>
  <si>
    <t>Rady Miasta Lublin</t>
  </si>
  <si>
    <t>Wykonanie 
na 31 grudnia 2002 roku</t>
  </si>
  <si>
    <t>oraz dochody, które podlegają przekazaniu do budżetu państwa</t>
  </si>
  <si>
    <t>związane z realizacją powyższych zadań</t>
  </si>
  <si>
    <t>(nazwa działu, rozdziału, zadania, paragrafu)</t>
  </si>
  <si>
    <t>Dotacje celowe otrzymane z budżetu państwa na realizację zadań bieżących z zakresu administracji rządowej oraz innych zadań zleconych gminie ustawami</t>
  </si>
  <si>
    <t>opłaty za nowe dowody osobiste</t>
  </si>
  <si>
    <t>dotacja celowa z budżetu państwa na sfinansowanie wydatków związanych z przygotowaniem i przeprowadzeniem Narodowego Spisu Powszechnego Ludności, Mieszkań i Powszechnego Spisu Rolnego</t>
  </si>
  <si>
    <t>wydatki związane z przygotowaniem i przeprowadzeniem Narodowego Spisu Powszechnego Ludności, Mieszkań i Powszechnego Spisu Rolnego</t>
  </si>
  <si>
    <t>Wybory do rad gmin, rad powiatów i sejmików województw oraz referenda gminne, powiatowe i wojewódzkie</t>
  </si>
  <si>
    <t>wydatki związane z przygotowaniem i przeprowadzeniem wyborów samorządowych</t>
  </si>
  <si>
    <t>Oświata i wychowanie</t>
  </si>
  <si>
    <t>Szkoły podstawowe</t>
  </si>
  <si>
    <t>dotacja celowa z budżetu państwa na realizację programu "Wyprawka szkolna"</t>
  </si>
  <si>
    <t>wydatki związane z realizacją programu "Wyprawka szkolna"</t>
  </si>
  <si>
    <t>dotacja celowa z budżetu państwa na prowadzenie Środowiskowego Domu Samopomocy "Roztocze"</t>
  </si>
  <si>
    <t>Dotacje celowe otrzymane z budżetu państwa na inwestycje i zakupy inwestycyjne z zakresu administracji rządowej oraz innych zadań zleconych gminom ustawami</t>
  </si>
  <si>
    <t>utrzymanie Środowiskowego Domu Samopomocy, z tego:</t>
  </si>
  <si>
    <t>Składki na ubezpieczenie zdrowotne opłacane za osoby pobierające niektóre świadczenia z pomocy społecznej</t>
  </si>
  <si>
    <t>dotacja celowa z budżetu państwa na składki zdrowotne za niektóre osoby pobierające świadczenia z pomocy społecznej</t>
  </si>
  <si>
    <t xml:space="preserve">Zasiłki i pomoc w naturze oraz składki na ubezpieczenia społeczne </t>
  </si>
  <si>
    <t>dotacja na prowadzenie Środowiskowego Domu Samopomocy "Roztocze"</t>
  </si>
  <si>
    <t>dotacja na zakupy inwestycyjne w Środowiskowym Domu Samopomocy "Roztocze"</t>
  </si>
  <si>
    <t>01000</t>
  </si>
  <si>
    <t>Integracja z Unią Europejską</t>
  </si>
  <si>
    <t>wydatki Miejskiego Inspektoratu Weterynarii związane z rocznymi przeglądami prac restrukturyzacyjnych w zakładach deklarujących dostosowanie do wymogów Unii Europejskiej</t>
  </si>
  <si>
    <t>01022</t>
  </si>
  <si>
    <t>dotacja celowa z budżetu państwa na zwalczanie chorób zakaźnych zwierząt</t>
  </si>
  <si>
    <t>wydatki związane ze zwalczaniem chorób zakaźnych zwierząt</t>
  </si>
  <si>
    <t xml:space="preserve">dotacja celowa z budżetu państwa na zakupy inwestycyjne </t>
  </si>
  <si>
    <t>Dotacje celowe otrzymane z budżetu państwa na inwestycje i zakupy inwestycyjne z zakresu administracji rządowej oraz inne zadania zlecone ustawami realizowane przez powiat</t>
  </si>
  <si>
    <t>dotacja celowa z budżetu państwa z przeznaczeniem na wymianę instalacji elektrycznej w budynku przy ul. Wieniaskiej 15</t>
  </si>
  <si>
    <t>różne dochody</t>
  </si>
  <si>
    <t>wpływy z czynności kontrolno-rozpoznawczych</t>
  </si>
  <si>
    <t xml:space="preserve">inwestycje </t>
  </si>
  <si>
    <t>dotacja celowa z budżetu państwa na utrzymanie Powiatowej Stacji Sanitarno-Epidemiologicznej</t>
  </si>
  <si>
    <t>wydatki związane z opłacaniem składek na ubezpieczenia zdrowotne uczniów i wychowanków placówek opiekuńczo-wychowawczych</t>
  </si>
  <si>
    <t>wydatki związane z opłacaniem składek na ubezpieczenia zdrowotne osób bezrobotnych bez prawa do zasiłku</t>
  </si>
  <si>
    <t xml:space="preserve">dotacja celowa z budżetu państwa na prowadzenie środowiskowych domów samopomocy </t>
  </si>
  <si>
    <t xml:space="preserve">dotacja celowa z budżetu państwa na inwestycje w środowiskowych domach samopomocy </t>
  </si>
  <si>
    <t>wydatki związane z utrzymaniem zespołu do spraw orzekania o stopniu niepełnosprawności</t>
  </si>
  <si>
    <t>Pomoc dla repatriantów</t>
  </si>
  <si>
    <t>wydatki związane z pomocą udzielaną repatriantom</t>
  </si>
  <si>
    <t xml:space="preserve">dotacja celowa z budżetu państwa na realizację bieżących zadań zleconych z ustawy "kompetencyjnej" </t>
  </si>
  <si>
    <t>Urzędy naczelnych organów władzy państwowej, kontroli 
i ochrony prawa oraz sądownictwa</t>
  </si>
  <si>
    <t xml:space="preserve">Urzędy naczelnych organów władzy państwowej, kontroli 
i ochrony prawa </t>
  </si>
  <si>
    <t>dotacja celowa z budżetu państwa na sfinansowanie przygotowania 
i przeprowadzenia wyborów samorządowych</t>
  </si>
  <si>
    <t xml:space="preserve">dotacja celowa z budżetu państwa na zasiłki, pomoc w naturze oraz 
na składki na ubezpieczenia społeczne </t>
  </si>
  <si>
    <t>dotacja celowa z budżetu państwa na zasiłki rodzinne, pielęgnacyjne 
i wychowawcze</t>
  </si>
  <si>
    <t>wydatki związane z oświetleniem dróg krajowych, wojewódzkich 
i powiatowych</t>
  </si>
  <si>
    <t>Dotacje celowe z budżetu państwa na finansowanie zadań 
z zakresu administracji rządowej wykonywanych przez powiat</t>
  </si>
  <si>
    <t>dotacja celowa z budżetu państwa dla Miejskiego Inspektoratu Weterynarii na pokrycie kosztów rocznych przeglądów prac restrukturyzacyjnych w zakładach deklarujących dostosowanie 
do wymogów Unii Europejskiej</t>
  </si>
  <si>
    <t>Dotacje celowe otrzymane z budżetu państwa na zadania bieżące 
z zakresu administracji rządowej oraz inne zadania zlecone ustawami realizowane przez powiat</t>
  </si>
  <si>
    <t>Zwalczanie chorób zakaźnych zwierząt oraz badania monitoringowe pozostałości chemicznych i biologicznych 
w tkankach zwierząt i produktach pochodzenia zwierzęcego</t>
  </si>
  <si>
    <t>dotacja celowa z budżetu państwa na przeprowadzenie poboru 
do wojska</t>
  </si>
  <si>
    <t>sfinansowanie wydatków związanych z przygotowaniem 
i przeprowadzeniem poboru do wojska</t>
  </si>
  <si>
    <t>dotacja na prowadzenie Środowiskowego Domu Samopomocy przy 
ul. Abramowickiej "Misericordia"</t>
  </si>
  <si>
    <t>dotacja na inwestycje w Środowiskowym Domu Samopomocy przy 
ul. Abramowickiej "Misericordia"</t>
  </si>
  <si>
    <t>dotacja na inwestycje w Środowiskowym Domu Samopomocy "Roztocze" przy ul. Wallenroda</t>
  </si>
  <si>
    <t>dotacja celowa z budżetu państwa na inwestycje 
w Środowiskowym Domu Samopomocy "Roztocze"</t>
  </si>
  <si>
    <t>do uchwały Nr 143/VI/2003</t>
  </si>
  <si>
    <t>z dnia 24 kwietnia 2003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</si>
</sst>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</numFmts>
  <fonts count="10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</fills>
  <borders count="76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thin"/>
      <top style="thin"/>
      <bottom style="dotted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tted"/>
      <bottom style="hair"/>
    </border>
    <border>
      <left style="thin"/>
      <right>
        <color indexed="63"/>
      </right>
      <top style="dotted"/>
      <bottom style="hair"/>
    </border>
    <border>
      <left style="medium"/>
      <right style="thin"/>
      <top style="dotted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 style="dotted"/>
    </border>
    <border>
      <left style="thin"/>
      <right>
        <color indexed="63"/>
      </right>
      <top style="hair"/>
      <bottom style="dotted"/>
    </border>
    <border>
      <left style="medium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1" fillId="2" borderId="3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3" borderId="6" xfId="0" applyFont="1" applyFill="1" applyBorder="1" applyAlignment="1">
      <alignment horizontal="right"/>
    </xf>
    <xf numFmtId="0" fontId="1" fillId="3" borderId="6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5" xfId="0" applyFont="1" applyFill="1" applyBorder="1" applyAlignment="1">
      <alignment wrapText="1"/>
    </xf>
    <xf numFmtId="3" fontId="1" fillId="3" borderId="5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1" fillId="2" borderId="6" xfId="0" applyFont="1" applyFill="1" applyBorder="1" applyAlignment="1">
      <alignment/>
    </xf>
    <xf numFmtId="0" fontId="1" fillId="2" borderId="6" xfId="0" applyFont="1" applyFill="1" applyBorder="1" applyAlignment="1">
      <alignment wrapText="1"/>
    </xf>
    <xf numFmtId="3" fontId="1" fillId="2" borderId="6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7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1" fillId="3" borderId="5" xfId="0" applyFon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 wrapText="1"/>
    </xf>
    <xf numFmtId="3" fontId="1" fillId="2" borderId="5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2" fillId="0" borderId="8" xfId="0" applyFont="1" applyBorder="1" applyAlignment="1">
      <alignment wrapText="1"/>
    </xf>
    <xf numFmtId="0" fontId="2" fillId="0" borderId="5" xfId="0" applyFont="1" applyBorder="1" applyAlignment="1">
      <alignment wrapText="1"/>
    </xf>
    <xf numFmtId="3" fontId="2" fillId="0" borderId="5" xfId="0" applyNumberFormat="1" applyFont="1" applyBorder="1" applyAlignment="1">
      <alignment/>
    </xf>
    <xf numFmtId="0" fontId="0" fillId="0" borderId="5" xfId="0" applyFont="1" applyBorder="1" applyAlignment="1">
      <alignment horizontal="right"/>
    </xf>
    <xf numFmtId="0" fontId="0" fillId="0" borderId="5" xfId="0" applyFont="1" applyBorder="1" applyAlignment="1">
      <alignment/>
    </xf>
    <xf numFmtId="49" fontId="1" fillId="3" borderId="6" xfId="0" applyNumberFormat="1" applyFont="1" applyFill="1" applyBorder="1" applyAlignment="1">
      <alignment horizontal="right"/>
    </xf>
    <xf numFmtId="49" fontId="1" fillId="3" borderId="5" xfId="0" applyNumberFormat="1" applyFont="1" applyFill="1" applyBorder="1" applyAlignment="1">
      <alignment horizontal="right"/>
    </xf>
    <xf numFmtId="3" fontId="1" fillId="3" borderId="5" xfId="0" applyNumberFormat="1" applyFont="1" applyFill="1" applyBorder="1" applyAlignment="1">
      <alignment wrapText="1"/>
    </xf>
    <xf numFmtId="49" fontId="0" fillId="0" borderId="7" xfId="0" applyNumberFormat="1" applyFont="1" applyBorder="1" applyAlignment="1">
      <alignment horizontal="right"/>
    </xf>
    <xf numFmtId="49" fontId="1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wrapText="1"/>
    </xf>
    <xf numFmtId="3" fontId="1" fillId="0" borderId="5" xfId="0" applyNumberFormat="1" applyFont="1" applyBorder="1" applyAlignment="1">
      <alignment wrapText="1"/>
    </xf>
    <xf numFmtId="49" fontId="2" fillId="0" borderId="3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/>
    </xf>
    <xf numFmtId="49" fontId="2" fillId="0" borderId="3" xfId="0" applyNumberFormat="1" applyFont="1" applyBorder="1" applyAlignment="1">
      <alignment/>
    </xf>
    <xf numFmtId="0" fontId="1" fillId="3" borderId="6" xfId="0" applyFont="1" applyFill="1" applyBorder="1" applyAlignment="1">
      <alignment wrapText="1"/>
    </xf>
    <xf numFmtId="3" fontId="1" fillId="3" borderId="6" xfId="0" applyNumberFormat="1" applyFont="1" applyFill="1" applyBorder="1" applyAlignment="1">
      <alignment wrapText="1"/>
    </xf>
    <xf numFmtId="49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wrapText="1"/>
    </xf>
    <xf numFmtId="3" fontId="1" fillId="0" borderId="6" xfId="0" applyNumberFormat="1" applyFont="1" applyBorder="1" applyAlignment="1">
      <alignment wrapText="1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1" fillId="0" borderId="6" xfId="0" applyFont="1" applyBorder="1" applyAlignment="1">
      <alignment/>
    </xf>
    <xf numFmtId="49" fontId="2" fillId="0" borderId="5" xfId="0" applyNumberFormat="1" applyFont="1" applyBorder="1" applyAlignment="1">
      <alignment horizontal="right"/>
    </xf>
    <xf numFmtId="0" fontId="3" fillId="0" borderId="7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3" xfId="0" applyFont="1" applyBorder="1" applyAlignment="1">
      <alignment/>
    </xf>
    <xf numFmtId="0" fontId="2" fillId="2" borderId="5" xfId="0" applyFont="1" applyFill="1" applyBorder="1" applyAlignment="1">
      <alignment wrapText="1"/>
    </xf>
    <xf numFmtId="0" fontId="3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3" fontId="0" fillId="0" borderId="9" xfId="0" applyNumberFormat="1" applyFont="1" applyBorder="1" applyAlignment="1">
      <alignment wrapText="1"/>
    </xf>
    <xf numFmtId="3" fontId="1" fillId="2" borderId="6" xfId="0" applyNumberFormat="1" applyFont="1" applyFill="1" applyBorder="1" applyAlignment="1">
      <alignment/>
    </xf>
    <xf numFmtId="0" fontId="2" fillId="0" borderId="5" xfId="0" applyFont="1" applyBorder="1" applyAlignment="1">
      <alignment/>
    </xf>
    <xf numFmtId="3" fontId="1" fillId="0" borderId="6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/>
    </xf>
    <xf numFmtId="0" fontId="0" fillId="0" borderId="0" xfId="0" applyAlignment="1">
      <alignment/>
    </xf>
    <xf numFmtId="3" fontId="2" fillId="2" borderId="5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2" borderId="10" xfId="0" applyFont="1" applyFill="1" applyBorder="1" applyAlignment="1">
      <alignment wrapText="1"/>
    </xf>
    <xf numFmtId="3" fontId="0" fillId="2" borderId="10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3" fontId="0" fillId="2" borderId="10" xfId="0" applyNumberFormat="1" applyFont="1" applyFill="1" applyBorder="1" applyAlignment="1">
      <alignment/>
    </xf>
    <xf numFmtId="0" fontId="0" fillId="2" borderId="9" xfId="0" applyFont="1" applyFill="1" applyBorder="1" applyAlignment="1">
      <alignment/>
    </xf>
    <xf numFmtId="3" fontId="0" fillId="2" borderId="9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2" borderId="9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wrapText="1"/>
    </xf>
    <xf numFmtId="3" fontId="2" fillId="0" borderId="3" xfId="0" applyNumberFormat="1" applyFont="1" applyBorder="1" applyAlignment="1">
      <alignment wrapText="1"/>
    </xf>
    <xf numFmtId="3" fontId="2" fillId="0" borderId="5" xfId="0" applyNumberFormat="1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3" fontId="2" fillId="0" borderId="8" xfId="0" applyNumberFormat="1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3" fontId="0" fillId="0" borderId="6" xfId="0" applyNumberFormat="1" applyFont="1" applyBorder="1" applyAlignment="1">
      <alignment/>
    </xf>
    <xf numFmtId="0" fontId="2" fillId="0" borderId="5" xfId="0" applyFont="1" applyBorder="1" applyAlignment="1">
      <alignment horizontal="left" wrapText="1"/>
    </xf>
    <xf numFmtId="0" fontId="0" fillId="0" borderId="9" xfId="0" applyFont="1" applyBorder="1" applyAlignment="1">
      <alignment wrapText="1"/>
    </xf>
    <xf numFmtId="0" fontId="5" fillId="0" borderId="0" xfId="0" applyFont="1" applyAlignment="1">
      <alignment/>
    </xf>
    <xf numFmtId="3" fontId="2" fillId="0" borderId="14" xfId="0" applyNumberFormat="1" applyFont="1" applyBorder="1" applyAlignment="1">
      <alignment/>
    </xf>
    <xf numFmtId="0" fontId="0" fillId="2" borderId="9" xfId="0" applyFont="1" applyFill="1" applyBorder="1" applyAlignment="1">
      <alignment wrapText="1"/>
    </xf>
    <xf numFmtId="3" fontId="2" fillId="0" borderId="15" xfId="0" applyNumberFormat="1" applyFont="1" applyBorder="1" applyAlignment="1">
      <alignment wrapText="1"/>
    </xf>
    <xf numFmtId="3" fontId="1" fillId="3" borderId="14" xfId="0" applyNumberFormat="1" applyFont="1" applyFill="1" applyBorder="1" applyAlignment="1">
      <alignment horizontal="right"/>
    </xf>
    <xf numFmtId="3" fontId="1" fillId="2" borderId="16" xfId="0" applyNumberFormat="1" applyFont="1" applyFill="1" applyBorder="1" applyAlignment="1">
      <alignment horizontal="right"/>
    </xf>
    <xf numFmtId="3" fontId="0" fillId="2" borderId="17" xfId="0" applyNumberFormat="1" applyFont="1" applyFill="1" applyBorder="1" applyAlignment="1">
      <alignment horizontal="right"/>
    </xf>
    <xf numFmtId="3" fontId="2" fillId="2" borderId="14" xfId="0" applyNumberFormat="1" applyFont="1" applyFill="1" applyBorder="1" applyAlignment="1">
      <alignment horizontal="right"/>
    </xf>
    <xf numFmtId="3" fontId="0" fillId="0" borderId="17" xfId="0" applyNumberFormat="1" applyFont="1" applyBorder="1" applyAlignment="1">
      <alignment/>
    </xf>
    <xf numFmtId="3" fontId="1" fillId="2" borderId="14" xfId="0" applyNumberFormat="1" applyFont="1" applyFill="1" applyBorder="1" applyAlignment="1">
      <alignment horizontal="right"/>
    </xf>
    <xf numFmtId="3" fontId="0" fillId="2" borderId="18" xfId="0" applyNumberFormat="1" applyFont="1" applyFill="1" applyBorder="1" applyAlignment="1">
      <alignment horizontal="right"/>
    </xf>
    <xf numFmtId="3" fontId="1" fillId="3" borderId="14" xfId="0" applyNumberFormat="1" applyFont="1" applyFill="1" applyBorder="1" applyAlignment="1">
      <alignment wrapText="1"/>
    </xf>
    <xf numFmtId="3" fontId="1" fillId="0" borderId="14" xfId="0" applyNumberFormat="1" applyFont="1" applyBorder="1" applyAlignment="1">
      <alignment wrapText="1"/>
    </xf>
    <xf numFmtId="3" fontId="0" fillId="0" borderId="17" xfId="0" applyNumberFormat="1" applyFont="1" applyBorder="1" applyAlignment="1">
      <alignment wrapText="1"/>
    </xf>
    <xf numFmtId="3" fontId="2" fillId="0" borderId="4" xfId="0" applyNumberFormat="1" applyFont="1" applyBorder="1" applyAlignment="1">
      <alignment wrapText="1"/>
    </xf>
    <xf numFmtId="3" fontId="0" fillId="0" borderId="18" xfId="0" applyNumberFormat="1" applyFont="1" applyBorder="1" applyAlignment="1">
      <alignment/>
    </xf>
    <xf numFmtId="3" fontId="1" fillId="0" borderId="16" xfId="0" applyNumberFormat="1" applyFont="1" applyBorder="1" applyAlignment="1">
      <alignment wrapText="1"/>
    </xf>
    <xf numFmtId="3" fontId="2" fillId="0" borderId="14" xfId="0" applyNumberFormat="1" applyFont="1" applyBorder="1" applyAlignment="1">
      <alignment wrapText="1"/>
    </xf>
    <xf numFmtId="3" fontId="0" fillId="0" borderId="18" xfId="0" applyNumberFormat="1" applyFont="1" applyBorder="1" applyAlignment="1">
      <alignment wrapText="1"/>
    </xf>
    <xf numFmtId="3" fontId="2" fillId="0" borderId="19" xfId="0" applyNumberFormat="1" applyFont="1" applyBorder="1" applyAlignment="1">
      <alignment wrapText="1"/>
    </xf>
    <xf numFmtId="3" fontId="0" fillId="0" borderId="14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20" xfId="0" applyNumberFormat="1" applyFont="1" applyBorder="1" applyAlignment="1">
      <alignment wrapText="1"/>
    </xf>
    <xf numFmtId="3" fontId="0" fillId="0" borderId="4" xfId="0" applyNumberFormat="1" applyFont="1" applyBorder="1" applyAlignment="1">
      <alignment horizontal="right"/>
    </xf>
    <xf numFmtId="3" fontId="0" fillId="2" borderId="18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 wrapText="1"/>
    </xf>
    <xf numFmtId="3" fontId="1" fillId="2" borderId="16" xfId="0" applyNumberFormat="1" applyFont="1" applyFill="1" applyBorder="1" applyAlignment="1">
      <alignment/>
    </xf>
    <xf numFmtId="3" fontId="1" fillId="0" borderId="16" xfId="0" applyNumberFormat="1" applyFont="1" applyBorder="1" applyAlignment="1">
      <alignment/>
    </xf>
    <xf numFmtId="3" fontId="0" fillId="2" borderId="5" xfId="0" applyNumberFormat="1" applyFont="1" applyFill="1" applyBorder="1" applyAlignment="1">
      <alignment horizontal="right"/>
    </xf>
    <xf numFmtId="3" fontId="0" fillId="2" borderId="21" xfId="0" applyNumberFormat="1" applyFont="1" applyFill="1" applyBorder="1" applyAlignment="1">
      <alignment horizontal="right"/>
    </xf>
    <xf numFmtId="3" fontId="2" fillId="2" borderId="22" xfId="0" applyNumberFormat="1" applyFont="1" applyFill="1" applyBorder="1" applyAlignment="1">
      <alignment horizontal="right"/>
    </xf>
    <xf numFmtId="3" fontId="0" fillId="2" borderId="21" xfId="0" applyNumberFormat="1" applyFont="1" applyFill="1" applyBorder="1" applyAlignment="1">
      <alignment/>
    </xf>
    <xf numFmtId="3" fontId="0" fillId="2" borderId="23" xfId="0" applyNumberFormat="1" applyFont="1" applyFill="1" applyBorder="1" applyAlignment="1">
      <alignment/>
    </xf>
    <xf numFmtId="3" fontId="1" fillId="2" borderId="22" xfId="0" applyNumberFormat="1" applyFont="1" applyFill="1" applyBorder="1" applyAlignment="1">
      <alignment horizontal="right"/>
    </xf>
    <xf numFmtId="3" fontId="0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2" borderId="23" xfId="0" applyNumberFormat="1" applyFont="1" applyFill="1" applyBorder="1" applyAlignment="1">
      <alignment horizontal="right"/>
    </xf>
    <xf numFmtId="3" fontId="1" fillId="0" borderId="22" xfId="0" applyNumberFormat="1" applyFont="1" applyBorder="1" applyAlignment="1">
      <alignment wrapText="1"/>
    </xf>
    <xf numFmtId="3" fontId="0" fillId="0" borderId="21" xfId="0" applyNumberFormat="1" applyFont="1" applyBorder="1" applyAlignment="1">
      <alignment wrapText="1"/>
    </xf>
    <xf numFmtId="3" fontId="2" fillId="0" borderId="22" xfId="0" applyNumberFormat="1" applyFont="1" applyBorder="1" applyAlignment="1">
      <alignment wrapText="1"/>
    </xf>
    <xf numFmtId="3" fontId="2" fillId="0" borderId="24" xfId="0" applyNumberFormat="1" applyFont="1" applyBorder="1" applyAlignment="1">
      <alignment wrapText="1"/>
    </xf>
    <xf numFmtId="3" fontId="0" fillId="0" borderId="22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5" xfId="0" applyFont="1" applyBorder="1" applyAlignment="1">
      <alignment wrapText="1"/>
    </xf>
    <xf numFmtId="10" fontId="1" fillId="3" borderId="14" xfId="0" applyNumberFormat="1" applyFont="1" applyFill="1" applyBorder="1" applyAlignment="1">
      <alignment horizontal="right"/>
    </xf>
    <xf numFmtId="10" fontId="1" fillId="2" borderId="16" xfId="0" applyNumberFormat="1" applyFont="1" applyFill="1" applyBorder="1" applyAlignment="1">
      <alignment horizontal="right"/>
    </xf>
    <xf numFmtId="10" fontId="0" fillId="2" borderId="17" xfId="0" applyNumberFormat="1" applyFont="1" applyFill="1" applyBorder="1" applyAlignment="1">
      <alignment horizontal="right"/>
    </xf>
    <xf numFmtId="10" fontId="2" fillId="2" borderId="14" xfId="0" applyNumberFormat="1" applyFont="1" applyFill="1" applyBorder="1" applyAlignment="1">
      <alignment horizontal="right"/>
    </xf>
    <xf numFmtId="10" fontId="0" fillId="2" borderId="17" xfId="0" applyNumberFormat="1" applyFont="1" applyFill="1" applyBorder="1" applyAlignment="1">
      <alignment/>
    </xf>
    <xf numFmtId="10" fontId="0" fillId="2" borderId="18" xfId="0" applyNumberFormat="1" applyFont="1" applyFill="1" applyBorder="1" applyAlignment="1">
      <alignment/>
    </xf>
    <xf numFmtId="10" fontId="1" fillId="2" borderId="14" xfId="0" applyNumberFormat="1" applyFont="1" applyFill="1" applyBorder="1" applyAlignment="1">
      <alignment horizontal="right"/>
    </xf>
    <xf numFmtId="10" fontId="0" fillId="0" borderId="18" xfId="0" applyNumberFormat="1" applyFont="1" applyBorder="1" applyAlignment="1">
      <alignment/>
    </xf>
    <xf numFmtId="10" fontId="2" fillId="0" borderId="14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10" fontId="0" fillId="2" borderId="18" xfId="0" applyNumberFormat="1" applyFont="1" applyFill="1" applyBorder="1" applyAlignment="1">
      <alignment horizontal="right"/>
    </xf>
    <xf numFmtId="10" fontId="0" fillId="0" borderId="17" xfId="0" applyNumberFormat="1" applyFont="1" applyBorder="1" applyAlignment="1">
      <alignment wrapText="1"/>
    </xf>
    <xf numFmtId="10" fontId="2" fillId="0" borderId="4" xfId="0" applyNumberFormat="1" applyFont="1" applyBorder="1" applyAlignment="1">
      <alignment wrapText="1"/>
    </xf>
    <xf numFmtId="10" fontId="1" fillId="3" borderId="14" xfId="0" applyNumberFormat="1" applyFont="1" applyFill="1" applyBorder="1" applyAlignment="1">
      <alignment wrapText="1"/>
    </xf>
    <xf numFmtId="10" fontId="1" fillId="0" borderId="14" xfId="0" applyNumberFormat="1" applyFont="1" applyBorder="1" applyAlignment="1">
      <alignment wrapText="1"/>
    </xf>
    <xf numFmtId="10" fontId="0" fillId="0" borderId="14" xfId="0" applyNumberFormat="1" applyFont="1" applyBorder="1" applyAlignment="1">
      <alignment/>
    </xf>
    <xf numFmtId="10" fontId="1" fillId="3" borderId="16" xfId="0" applyNumberFormat="1" applyFont="1" applyFill="1" applyBorder="1" applyAlignment="1">
      <alignment wrapText="1"/>
    </xf>
    <xf numFmtId="10" fontId="1" fillId="0" borderId="16" xfId="0" applyNumberFormat="1" applyFont="1" applyBorder="1" applyAlignment="1">
      <alignment wrapText="1"/>
    </xf>
    <xf numFmtId="10" fontId="2" fillId="0" borderId="14" xfId="0" applyNumberFormat="1" applyFont="1" applyBorder="1" applyAlignment="1">
      <alignment wrapText="1"/>
    </xf>
    <xf numFmtId="10" fontId="0" fillId="0" borderId="18" xfId="0" applyNumberFormat="1" applyFont="1" applyBorder="1" applyAlignment="1">
      <alignment wrapText="1"/>
    </xf>
    <xf numFmtId="10" fontId="2" fillId="0" borderId="19" xfId="0" applyNumberFormat="1" applyFont="1" applyBorder="1" applyAlignment="1">
      <alignment wrapText="1"/>
    </xf>
    <xf numFmtId="10" fontId="0" fillId="0" borderId="16" xfId="0" applyNumberFormat="1" applyFont="1" applyBorder="1" applyAlignment="1">
      <alignment/>
    </xf>
    <xf numFmtId="10" fontId="2" fillId="0" borderId="20" xfId="0" applyNumberFormat="1" applyFont="1" applyBorder="1" applyAlignment="1">
      <alignment wrapText="1"/>
    </xf>
    <xf numFmtId="10" fontId="1" fillId="2" borderId="16" xfId="0" applyNumberFormat="1" applyFont="1" applyFill="1" applyBorder="1" applyAlignment="1">
      <alignment/>
    </xf>
    <xf numFmtId="10" fontId="1" fillId="0" borderId="16" xfId="0" applyNumberFormat="1" applyFont="1" applyBorder="1" applyAlignment="1">
      <alignment/>
    </xf>
    <xf numFmtId="3" fontId="0" fillId="2" borderId="5" xfId="0" applyNumberFormat="1" applyFont="1" applyFill="1" applyBorder="1" applyAlignment="1">
      <alignment/>
    </xf>
    <xf numFmtId="3" fontId="0" fillId="2" borderId="14" xfId="0" applyNumberFormat="1" applyFont="1" applyFill="1" applyBorder="1" applyAlignment="1">
      <alignment/>
    </xf>
    <xf numFmtId="10" fontId="0" fillId="2" borderId="14" xfId="0" applyNumberFormat="1" applyFont="1" applyFill="1" applyBorder="1" applyAlignment="1">
      <alignment/>
    </xf>
    <xf numFmtId="3" fontId="0" fillId="2" borderId="22" xfId="0" applyNumberFormat="1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wrapText="1"/>
    </xf>
    <xf numFmtId="0" fontId="0" fillId="2" borderId="6" xfId="0" applyFont="1" applyFill="1" applyBorder="1" applyAlignment="1">
      <alignment wrapText="1"/>
    </xf>
    <xf numFmtId="0" fontId="0" fillId="2" borderId="13" xfId="0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10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49" fontId="2" fillId="0" borderId="5" xfId="0" applyNumberFormat="1" applyFont="1" applyBorder="1" applyAlignment="1">
      <alignment/>
    </xf>
    <xf numFmtId="49" fontId="2" fillId="0" borderId="6" xfId="0" applyNumberFormat="1" applyFont="1" applyBorder="1" applyAlignment="1">
      <alignment horizontal="right"/>
    </xf>
    <xf numFmtId="0" fontId="0" fillId="2" borderId="6" xfId="0" applyFont="1" applyFill="1" applyBorder="1" applyAlignment="1">
      <alignment/>
    </xf>
    <xf numFmtId="49" fontId="0" fillId="0" borderId="5" xfId="0" applyNumberFormat="1" applyFont="1" applyBorder="1" applyAlignment="1">
      <alignment horizontal="right"/>
    </xf>
    <xf numFmtId="49" fontId="0" fillId="0" borderId="5" xfId="0" applyNumberFormat="1" applyFont="1" applyBorder="1" applyAlignment="1">
      <alignment/>
    </xf>
    <xf numFmtId="10" fontId="1" fillId="3" borderId="5" xfId="0" applyNumberFormat="1" applyFont="1" applyFill="1" applyBorder="1" applyAlignment="1">
      <alignment horizontal="right"/>
    </xf>
    <xf numFmtId="10" fontId="1" fillId="2" borderId="6" xfId="0" applyNumberFormat="1" applyFont="1" applyFill="1" applyBorder="1" applyAlignment="1">
      <alignment horizontal="right"/>
    </xf>
    <xf numFmtId="10" fontId="0" fillId="2" borderId="10" xfId="0" applyNumberFormat="1" applyFont="1" applyFill="1" applyBorder="1" applyAlignment="1">
      <alignment horizontal="right"/>
    </xf>
    <xf numFmtId="10" fontId="2" fillId="2" borderId="5" xfId="0" applyNumberFormat="1" applyFont="1" applyFill="1" applyBorder="1" applyAlignment="1">
      <alignment horizontal="right"/>
    </xf>
    <xf numFmtId="10" fontId="0" fillId="2" borderId="10" xfId="0" applyNumberFormat="1" applyFont="1" applyFill="1" applyBorder="1" applyAlignment="1">
      <alignment/>
    </xf>
    <xf numFmtId="10" fontId="0" fillId="2" borderId="9" xfId="0" applyNumberFormat="1" applyFont="1" applyFill="1" applyBorder="1" applyAlignment="1">
      <alignment/>
    </xf>
    <xf numFmtId="10" fontId="0" fillId="2" borderId="5" xfId="0" applyNumberFormat="1" applyFont="1" applyFill="1" applyBorder="1" applyAlignment="1">
      <alignment/>
    </xf>
    <xf numFmtId="10" fontId="1" fillId="2" borderId="5" xfId="0" applyNumberFormat="1" applyFont="1" applyFill="1" applyBorder="1" applyAlignment="1">
      <alignment horizontal="right"/>
    </xf>
    <xf numFmtId="10" fontId="0" fillId="0" borderId="5" xfId="0" applyNumberFormat="1" applyFont="1" applyBorder="1" applyAlignment="1">
      <alignment/>
    </xf>
    <xf numFmtId="10" fontId="0" fillId="0" borderId="6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10" fontId="2" fillId="0" borderId="5" xfId="0" applyNumberFormat="1" applyFont="1" applyBorder="1" applyAlignment="1">
      <alignment/>
    </xf>
    <xf numFmtId="10" fontId="0" fillId="0" borderId="9" xfId="0" applyNumberFormat="1" applyFont="1" applyBorder="1" applyAlignment="1">
      <alignment/>
    </xf>
    <xf numFmtId="10" fontId="0" fillId="2" borderId="9" xfId="0" applyNumberFormat="1" applyFont="1" applyFill="1" applyBorder="1" applyAlignment="1">
      <alignment horizontal="right"/>
    </xf>
    <xf numFmtId="10" fontId="0" fillId="0" borderId="10" xfId="0" applyNumberFormat="1" applyFont="1" applyBorder="1" applyAlignment="1">
      <alignment wrapText="1"/>
    </xf>
    <xf numFmtId="10" fontId="2" fillId="0" borderId="3" xfId="0" applyNumberFormat="1" applyFont="1" applyBorder="1" applyAlignment="1">
      <alignment wrapText="1"/>
    </xf>
    <xf numFmtId="10" fontId="1" fillId="3" borderId="5" xfId="0" applyNumberFormat="1" applyFont="1" applyFill="1" applyBorder="1" applyAlignment="1">
      <alignment wrapText="1"/>
    </xf>
    <xf numFmtId="10" fontId="1" fillId="0" borderId="5" xfId="0" applyNumberFormat="1" applyFont="1" applyBorder="1" applyAlignment="1">
      <alignment wrapText="1"/>
    </xf>
    <xf numFmtId="10" fontId="0" fillId="0" borderId="13" xfId="0" applyNumberFormat="1" applyFont="1" applyBorder="1" applyAlignment="1">
      <alignment/>
    </xf>
    <xf numFmtId="10" fontId="1" fillId="0" borderId="6" xfId="0" applyNumberFormat="1" applyFont="1" applyBorder="1" applyAlignment="1">
      <alignment wrapText="1"/>
    </xf>
    <xf numFmtId="10" fontId="2" fillId="0" borderId="5" xfId="0" applyNumberFormat="1" applyFont="1" applyBorder="1" applyAlignment="1">
      <alignment wrapText="1"/>
    </xf>
    <xf numFmtId="10" fontId="1" fillId="3" borderId="6" xfId="0" applyNumberFormat="1" applyFont="1" applyFill="1" applyBorder="1" applyAlignment="1">
      <alignment wrapText="1"/>
    </xf>
    <xf numFmtId="10" fontId="0" fillId="0" borderId="9" xfId="0" applyNumberFormat="1" applyFont="1" applyBorder="1" applyAlignment="1">
      <alignment wrapText="1"/>
    </xf>
    <xf numFmtId="10" fontId="2" fillId="0" borderId="8" xfId="0" applyNumberFormat="1" applyFont="1" applyBorder="1" applyAlignment="1">
      <alignment wrapText="1"/>
    </xf>
    <xf numFmtId="10" fontId="2" fillId="0" borderId="15" xfId="0" applyNumberFormat="1" applyFont="1" applyBorder="1" applyAlignment="1">
      <alignment wrapText="1"/>
    </xf>
    <xf numFmtId="10" fontId="1" fillId="2" borderId="6" xfId="0" applyNumberFormat="1" applyFont="1" applyFill="1" applyBorder="1" applyAlignment="1">
      <alignment/>
    </xf>
    <xf numFmtId="10" fontId="1" fillId="0" borderId="6" xfId="0" applyNumberFormat="1" applyFont="1" applyBorder="1" applyAlignment="1">
      <alignment/>
    </xf>
    <xf numFmtId="3" fontId="0" fillId="2" borderId="14" xfId="0" applyNumberFormat="1" applyFont="1" applyFill="1" applyBorder="1" applyAlignment="1">
      <alignment horizontal="right"/>
    </xf>
    <xf numFmtId="10" fontId="0" fillId="2" borderId="14" xfId="0" applyNumberFormat="1" applyFont="1" applyFill="1" applyBorder="1" applyAlignment="1">
      <alignment horizontal="right"/>
    </xf>
    <xf numFmtId="3" fontId="0" fillId="2" borderId="22" xfId="0" applyNumberFormat="1" applyFont="1" applyFill="1" applyBorder="1" applyAlignment="1">
      <alignment horizontal="right"/>
    </xf>
    <xf numFmtId="10" fontId="0" fillId="2" borderId="5" xfId="0" applyNumberFormat="1" applyFont="1" applyFill="1" applyBorder="1" applyAlignment="1">
      <alignment horizontal="right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8" xfId="0" applyFont="1" applyBorder="1" applyAlignment="1">
      <alignment/>
    </xf>
    <xf numFmtId="0" fontId="4" fillId="0" borderId="30" xfId="0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10" fontId="4" fillId="0" borderId="30" xfId="0" applyNumberFormat="1" applyFont="1" applyBorder="1" applyAlignment="1">
      <alignment horizontal="right"/>
    </xf>
    <xf numFmtId="10" fontId="4" fillId="0" borderId="31" xfId="0" applyNumberFormat="1" applyFont="1" applyBorder="1" applyAlignment="1">
      <alignment horizontal="right"/>
    </xf>
    <xf numFmtId="0" fontId="5" fillId="2" borderId="32" xfId="0" applyFont="1" applyFill="1" applyBorder="1" applyAlignment="1">
      <alignment horizontal="left" wrapText="1"/>
    </xf>
    <xf numFmtId="3" fontId="5" fillId="2" borderId="33" xfId="0" applyNumberFormat="1" applyFont="1" applyFill="1" applyBorder="1" applyAlignment="1">
      <alignment horizontal="right" wrapText="1"/>
    </xf>
    <xf numFmtId="10" fontId="5" fillId="2" borderId="32" xfId="0" applyNumberFormat="1" applyFont="1" applyFill="1" applyBorder="1" applyAlignment="1">
      <alignment horizontal="right" wrapText="1"/>
    </xf>
    <xf numFmtId="10" fontId="5" fillId="2" borderId="33" xfId="0" applyNumberFormat="1" applyFont="1" applyFill="1" applyBorder="1" applyAlignment="1">
      <alignment horizontal="right" wrapText="1"/>
    </xf>
    <xf numFmtId="0" fontId="5" fillId="0" borderId="33" xfId="0" applyFont="1" applyBorder="1" applyAlignment="1">
      <alignment wrapText="1"/>
    </xf>
    <xf numFmtId="3" fontId="5" fillId="0" borderId="33" xfId="0" applyNumberFormat="1" applyFont="1" applyBorder="1" applyAlignment="1">
      <alignment wrapText="1"/>
    </xf>
    <xf numFmtId="10" fontId="5" fillId="0" borderId="32" xfId="0" applyNumberFormat="1" applyFont="1" applyBorder="1" applyAlignment="1">
      <alignment wrapText="1"/>
    </xf>
    <xf numFmtId="10" fontId="5" fillId="0" borderId="33" xfId="0" applyNumberFormat="1" applyFont="1" applyBorder="1" applyAlignment="1">
      <alignment wrapText="1"/>
    </xf>
    <xf numFmtId="0" fontId="7" fillId="0" borderId="0" xfId="0" applyFont="1" applyAlignment="1">
      <alignment horizontal="left"/>
    </xf>
    <xf numFmtId="0" fontId="1" fillId="0" borderId="3" xfId="0" applyFont="1" applyBorder="1" applyAlignment="1">
      <alignment/>
    </xf>
    <xf numFmtId="0" fontId="1" fillId="0" borderId="34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10" fontId="1" fillId="0" borderId="14" xfId="0" applyNumberFormat="1" applyFont="1" applyBorder="1" applyAlignment="1">
      <alignment/>
    </xf>
    <xf numFmtId="10" fontId="1" fillId="0" borderId="5" xfId="0" applyNumberFormat="1" applyFont="1" applyBorder="1" applyAlignment="1">
      <alignment/>
    </xf>
    <xf numFmtId="3" fontId="1" fillId="2" borderId="35" xfId="0" applyNumberFormat="1" applyFont="1" applyFill="1" applyBorder="1" applyAlignment="1">
      <alignment horizontal="right"/>
    </xf>
    <xf numFmtId="3" fontId="1" fillId="2" borderId="34" xfId="0" applyNumberFormat="1" applyFont="1" applyFill="1" applyBorder="1" applyAlignment="1">
      <alignment horizontal="right"/>
    </xf>
    <xf numFmtId="3" fontId="1" fillId="3" borderId="35" xfId="0" applyNumberFormat="1" applyFont="1" applyFill="1" applyBorder="1" applyAlignment="1">
      <alignment horizontal="right"/>
    </xf>
    <xf numFmtId="3" fontId="1" fillId="2" borderId="36" xfId="0" applyNumberFormat="1" applyFont="1" applyFill="1" applyBorder="1" applyAlignment="1">
      <alignment horizontal="right"/>
    </xf>
    <xf numFmtId="3" fontId="0" fillId="2" borderId="37" xfId="0" applyNumberFormat="1" applyFont="1" applyFill="1" applyBorder="1" applyAlignment="1">
      <alignment horizontal="right"/>
    </xf>
    <xf numFmtId="3" fontId="2" fillId="2" borderId="35" xfId="0" applyNumberFormat="1" applyFont="1" applyFill="1" applyBorder="1" applyAlignment="1">
      <alignment horizontal="right"/>
    </xf>
    <xf numFmtId="3" fontId="0" fillId="0" borderId="36" xfId="0" applyNumberFormat="1" applyFont="1" applyBorder="1" applyAlignment="1">
      <alignment/>
    </xf>
    <xf numFmtId="3" fontId="1" fillId="3" borderId="34" xfId="0" applyNumberFormat="1" applyFont="1" applyFill="1" applyBorder="1" applyAlignment="1">
      <alignment horizontal="right"/>
    </xf>
    <xf numFmtId="3" fontId="1" fillId="2" borderId="38" xfId="0" applyNumberFormat="1" applyFont="1" applyFill="1" applyBorder="1" applyAlignment="1">
      <alignment horizontal="right"/>
    </xf>
    <xf numFmtId="3" fontId="0" fillId="2" borderId="39" xfId="0" applyNumberFormat="1" applyFont="1" applyFill="1" applyBorder="1" applyAlignment="1">
      <alignment horizontal="right"/>
    </xf>
    <xf numFmtId="3" fontId="2" fillId="2" borderId="34" xfId="0" applyNumberFormat="1" applyFont="1" applyFill="1" applyBorder="1" applyAlignment="1">
      <alignment horizontal="right"/>
    </xf>
    <xf numFmtId="3" fontId="0" fillId="0" borderId="40" xfId="0" applyNumberFormat="1" applyFont="1" applyBorder="1" applyAlignment="1">
      <alignment/>
    </xf>
    <xf numFmtId="3" fontId="1" fillId="3" borderId="6" xfId="0" applyNumberFormat="1" applyFont="1" applyFill="1" applyBorder="1" applyAlignment="1">
      <alignment horizontal="right"/>
    </xf>
    <xf numFmtId="3" fontId="5" fillId="0" borderId="41" xfId="0" applyNumberFormat="1" applyFont="1" applyBorder="1" applyAlignment="1">
      <alignment wrapText="1"/>
    </xf>
    <xf numFmtId="3" fontId="1" fillId="3" borderId="35" xfId="0" applyNumberFormat="1" applyFont="1" applyFill="1" applyBorder="1" applyAlignment="1">
      <alignment wrapText="1"/>
    </xf>
    <xf numFmtId="3" fontId="1" fillId="0" borderId="35" xfId="0" applyNumberFormat="1" applyFont="1" applyBorder="1" applyAlignment="1">
      <alignment wrapText="1"/>
    </xf>
    <xf numFmtId="3" fontId="5" fillId="0" borderId="42" xfId="0" applyNumberFormat="1" applyFont="1" applyBorder="1" applyAlignment="1">
      <alignment wrapText="1"/>
    </xf>
    <xf numFmtId="3" fontId="1" fillId="3" borderId="34" xfId="0" applyNumberFormat="1" applyFont="1" applyFill="1" applyBorder="1" applyAlignment="1">
      <alignment wrapText="1"/>
    </xf>
    <xf numFmtId="3" fontId="1" fillId="0" borderId="34" xfId="0" applyNumberFormat="1" applyFont="1" applyBorder="1" applyAlignment="1">
      <alignment wrapText="1"/>
    </xf>
    <xf numFmtId="3" fontId="5" fillId="0" borderId="43" xfId="0" applyNumberFormat="1" applyFont="1" applyBorder="1" applyAlignment="1">
      <alignment wrapText="1"/>
    </xf>
    <xf numFmtId="3" fontId="1" fillId="0" borderId="36" xfId="0" applyNumberFormat="1" applyFont="1" applyBorder="1" applyAlignment="1">
      <alignment wrapText="1"/>
    </xf>
    <xf numFmtId="3" fontId="1" fillId="0" borderId="38" xfId="0" applyNumberFormat="1" applyFont="1" applyBorder="1" applyAlignment="1">
      <alignment wrapText="1"/>
    </xf>
    <xf numFmtId="3" fontId="0" fillId="0" borderId="37" xfId="0" applyNumberFormat="1" applyFont="1" applyBorder="1" applyAlignment="1">
      <alignment wrapText="1"/>
    </xf>
    <xf numFmtId="3" fontId="2" fillId="0" borderId="44" xfId="0" applyNumberFormat="1" applyFont="1" applyBorder="1" applyAlignment="1">
      <alignment wrapText="1"/>
    </xf>
    <xf numFmtId="3" fontId="0" fillId="0" borderId="37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1" fillId="3" borderId="36" xfId="0" applyNumberFormat="1" applyFont="1" applyFill="1" applyBorder="1" applyAlignment="1">
      <alignment wrapText="1"/>
    </xf>
    <xf numFmtId="3" fontId="0" fillId="0" borderId="39" xfId="0" applyNumberFormat="1" applyFont="1" applyBorder="1" applyAlignment="1">
      <alignment wrapText="1"/>
    </xf>
    <xf numFmtId="3" fontId="2" fillId="0" borderId="46" xfId="0" applyNumberFormat="1" applyFont="1" applyBorder="1" applyAlignment="1">
      <alignment wrapText="1"/>
    </xf>
    <xf numFmtId="3" fontId="0" fillId="0" borderId="47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3" fontId="1" fillId="3" borderId="38" xfId="0" applyNumberFormat="1" applyFont="1" applyFill="1" applyBorder="1" applyAlignment="1">
      <alignment wrapText="1"/>
    </xf>
    <xf numFmtId="3" fontId="2" fillId="0" borderId="35" xfId="0" applyNumberFormat="1" applyFont="1" applyBorder="1" applyAlignment="1">
      <alignment wrapText="1"/>
    </xf>
    <xf numFmtId="3" fontId="2" fillId="0" borderId="35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45" xfId="0" applyNumberFormat="1" applyFont="1" applyBorder="1" applyAlignment="1">
      <alignment wrapText="1"/>
    </xf>
    <xf numFmtId="3" fontId="2" fillId="0" borderId="49" xfId="0" applyNumberFormat="1" applyFont="1" applyBorder="1" applyAlignment="1">
      <alignment wrapText="1"/>
    </xf>
    <xf numFmtId="3" fontId="1" fillId="2" borderId="36" xfId="0" applyNumberFormat="1" applyFont="1" applyFill="1" applyBorder="1" applyAlignment="1">
      <alignment/>
    </xf>
    <xf numFmtId="3" fontId="2" fillId="0" borderId="50" xfId="0" applyNumberFormat="1" applyFont="1" applyBorder="1" applyAlignment="1">
      <alignment wrapText="1"/>
    </xf>
    <xf numFmtId="3" fontId="1" fillId="0" borderId="36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2" fillId="0" borderId="34" xfId="0" applyNumberFormat="1" applyFont="1" applyBorder="1" applyAlignment="1">
      <alignment wrapText="1"/>
    </xf>
    <xf numFmtId="3" fontId="0" fillId="0" borderId="39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52" xfId="0" applyNumberFormat="1" applyFont="1" applyBorder="1" applyAlignment="1">
      <alignment wrapText="1"/>
    </xf>
    <xf numFmtId="3" fontId="2" fillId="0" borderId="53" xfId="0" applyNumberFormat="1" applyFont="1" applyBorder="1" applyAlignment="1">
      <alignment wrapText="1"/>
    </xf>
    <xf numFmtId="3" fontId="1" fillId="2" borderId="38" xfId="0" applyNumberFormat="1" applyFont="1" applyFill="1" applyBorder="1" applyAlignment="1">
      <alignment/>
    </xf>
    <xf numFmtId="3" fontId="2" fillId="0" borderId="54" xfId="0" applyNumberFormat="1" applyFont="1" applyBorder="1" applyAlignment="1">
      <alignment wrapText="1"/>
    </xf>
    <xf numFmtId="3" fontId="0" fillId="0" borderId="47" xfId="0" applyNumberFormat="1" applyFont="1" applyBorder="1" applyAlignment="1">
      <alignment wrapText="1"/>
    </xf>
    <xf numFmtId="3" fontId="1" fillId="0" borderId="38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4" fillId="0" borderId="57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3" fontId="5" fillId="2" borderId="41" xfId="0" applyNumberFormat="1" applyFont="1" applyFill="1" applyBorder="1" applyAlignment="1">
      <alignment horizontal="right" wrapText="1"/>
    </xf>
    <xf numFmtId="3" fontId="4" fillId="0" borderId="58" xfId="0" applyNumberFormat="1" applyFont="1" applyBorder="1" applyAlignment="1">
      <alignment horizontal="right"/>
    </xf>
    <xf numFmtId="3" fontId="0" fillId="0" borderId="46" xfId="0" applyNumberFormat="1" applyFont="1" applyBorder="1" applyAlignment="1">
      <alignment horizontal="right"/>
    </xf>
    <xf numFmtId="3" fontId="5" fillId="2" borderId="42" xfId="0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0" fillId="2" borderId="39" xfId="0" applyNumberFormat="1" applyFont="1" applyFill="1" applyBorder="1" applyAlignment="1">
      <alignment/>
    </xf>
    <xf numFmtId="3" fontId="0" fillId="2" borderId="52" xfId="0" applyNumberFormat="1" applyFont="1" applyFill="1" applyBorder="1" applyAlignment="1">
      <alignment/>
    </xf>
    <xf numFmtId="3" fontId="0" fillId="2" borderId="34" xfId="0" applyNumberFormat="1" applyFont="1" applyFill="1" applyBorder="1" applyAlignment="1">
      <alignment/>
    </xf>
    <xf numFmtId="0" fontId="2" fillId="0" borderId="59" xfId="0" applyFont="1" applyBorder="1" applyAlignment="1">
      <alignment/>
    </xf>
    <xf numFmtId="3" fontId="2" fillId="0" borderId="59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10" fontId="2" fillId="0" borderId="60" xfId="0" applyNumberFormat="1" applyFont="1" applyBorder="1" applyAlignment="1">
      <alignment/>
    </xf>
    <xf numFmtId="3" fontId="2" fillId="0" borderId="61" xfId="0" applyNumberFormat="1" applyFont="1" applyBorder="1" applyAlignment="1">
      <alignment/>
    </xf>
    <xf numFmtId="10" fontId="2" fillId="0" borderId="59" xfId="0" applyNumberFormat="1" applyFont="1" applyBorder="1" applyAlignment="1">
      <alignment/>
    </xf>
    <xf numFmtId="0" fontId="2" fillId="0" borderId="62" xfId="0" applyFont="1" applyBorder="1" applyAlignment="1">
      <alignment/>
    </xf>
    <xf numFmtId="3" fontId="2" fillId="0" borderId="62" xfId="0" applyNumberFormat="1" applyFont="1" applyBorder="1" applyAlignment="1">
      <alignment/>
    </xf>
    <xf numFmtId="3" fontId="2" fillId="0" borderId="63" xfId="0" applyNumberFormat="1" applyFont="1" applyBorder="1" applyAlignment="1">
      <alignment/>
    </xf>
    <xf numFmtId="10" fontId="2" fillId="0" borderId="63" xfId="0" applyNumberFormat="1" applyFont="1" applyBorder="1" applyAlignment="1">
      <alignment/>
    </xf>
    <xf numFmtId="3" fontId="2" fillId="0" borderId="64" xfId="0" applyNumberFormat="1" applyFont="1" applyBorder="1" applyAlignment="1">
      <alignment/>
    </xf>
    <xf numFmtId="10" fontId="2" fillId="0" borderId="62" xfId="0" applyNumberFormat="1" applyFont="1" applyBorder="1" applyAlignment="1">
      <alignment/>
    </xf>
    <xf numFmtId="0" fontId="0" fillId="2" borderId="5" xfId="0" applyFont="1" applyFill="1" applyBorder="1" applyAlignment="1">
      <alignment wrapText="1"/>
    </xf>
    <xf numFmtId="0" fontId="0" fillId="2" borderId="6" xfId="0" applyFont="1" applyFill="1" applyBorder="1" applyAlignment="1">
      <alignment/>
    </xf>
    <xf numFmtId="0" fontId="2" fillId="0" borderId="65" xfId="0" applyFont="1" applyBorder="1" applyAlignment="1">
      <alignment/>
    </xf>
    <xf numFmtId="3" fontId="2" fillId="0" borderId="65" xfId="0" applyNumberFormat="1" applyFont="1" applyBorder="1" applyAlignment="1">
      <alignment/>
    </xf>
    <xf numFmtId="3" fontId="2" fillId="0" borderId="66" xfId="0" applyNumberFormat="1" applyFont="1" applyBorder="1" applyAlignment="1">
      <alignment/>
    </xf>
    <xf numFmtId="10" fontId="2" fillId="0" borderId="66" xfId="0" applyNumberFormat="1" applyFont="1" applyBorder="1" applyAlignment="1">
      <alignment/>
    </xf>
    <xf numFmtId="3" fontId="2" fillId="0" borderId="67" xfId="0" applyNumberFormat="1" applyFont="1" applyBorder="1" applyAlignment="1">
      <alignment/>
    </xf>
    <xf numFmtId="10" fontId="2" fillId="0" borderId="65" xfId="0" applyNumberFormat="1" applyFont="1" applyBorder="1" applyAlignment="1">
      <alignment/>
    </xf>
    <xf numFmtId="3" fontId="0" fillId="0" borderId="68" xfId="0" applyNumberFormat="1" applyFont="1" applyBorder="1" applyAlignment="1">
      <alignment/>
    </xf>
    <xf numFmtId="3" fontId="0" fillId="0" borderId="69" xfId="0" applyNumberFormat="1" applyFont="1" applyBorder="1" applyAlignment="1">
      <alignment/>
    </xf>
    <xf numFmtId="10" fontId="0" fillId="0" borderId="69" xfId="0" applyNumberFormat="1" applyFont="1" applyBorder="1" applyAlignment="1">
      <alignment/>
    </xf>
    <xf numFmtId="3" fontId="0" fillId="0" borderId="70" xfId="0" applyNumberFormat="1" applyFont="1" applyBorder="1" applyAlignment="1">
      <alignment/>
    </xf>
    <xf numFmtId="3" fontId="0" fillId="0" borderId="71" xfId="0" applyNumberFormat="1" applyFont="1" applyBorder="1" applyAlignment="1">
      <alignment/>
    </xf>
    <xf numFmtId="10" fontId="0" fillId="0" borderId="68" xfId="0" applyNumberFormat="1" applyFont="1" applyBorder="1" applyAlignment="1">
      <alignment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10" fontId="0" fillId="0" borderId="19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72" xfId="0" applyNumberFormat="1" applyFont="1" applyBorder="1" applyAlignment="1">
      <alignment/>
    </xf>
    <xf numFmtId="10" fontId="0" fillId="0" borderId="8" xfId="0" applyNumberFormat="1" applyFont="1" applyBorder="1" applyAlignment="1">
      <alignment/>
    </xf>
    <xf numFmtId="0" fontId="0" fillId="0" borderId="68" xfId="0" applyFont="1" applyBorder="1" applyAlignment="1">
      <alignment wrapText="1"/>
    </xf>
    <xf numFmtId="10" fontId="1" fillId="3" borderId="73" xfId="0" applyNumberFormat="1" applyFont="1" applyFill="1" applyBorder="1" applyAlignment="1">
      <alignment horizontal="right"/>
    </xf>
    <xf numFmtId="3" fontId="0" fillId="0" borderId="5" xfId="0" applyNumberFormat="1" applyFont="1" applyBorder="1" applyAlignment="1">
      <alignment wrapText="1"/>
    </xf>
    <xf numFmtId="3" fontId="0" fillId="0" borderId="14" xfId="0" applyNumberFormat="1" applyFont="1" applyBorder="1" applyAlignment="1">
      <alignment wrapText="1"/>
    </xf>
    <xf numFmtId="10" fontId="0" fillId="0" borderId="14" xfId="0" applyNumberFormat="1" applyFont="1" applyBorder="1" applyAlignment="1">
      <alignment wrapText="1"/>
    </xf>
    <xf numFmtId="3" fontId="0" fillId="0" borderId="35" xfId="0" applyNumberFormat="1" applyFont="1" applyBorder="1" applyAlignment="1">
      <alignment wrapText="1"/>
    </xf>
    <xf numFmtId="3" fontId="0" fillId="0" borderId="34" xfId="0" applyNumberFormat="1" applyFont="1" applyBorder="1" applyAlignment="1">
      <alignment wrapText="1"/>
    </xf>
    <xf numFmtId="10" fontId="0" fillId="0" borderId="5" xfId="0" applyNumberFormat="1" applyFont="1" applyBorder="1" applyAlignment="1">
      <alignment wrapText="1"/>
    </xf>
    <xf numFmtId="49" fontId="1" fillId="0" borderId="5" xfId="0" applyNumberFormat="1" applyFont="1" applyBorder="1" applyAlignment="1" quotePrefix="1">
      <alignment horizontal="right"/>
    </xf>
    <xf numFmtId="49" fontId="1" fillId="0" borderId="6" xfId="0" applyNumberFormat="1" applyFont="1" applyBorder="1" applyAlignment="1" quotePrefix="1">
      <alignment horizontal="right"/>
    </xf>
    <xf numFmtId="3" fontId="0" fillId="2" borderId="45" xfId="0" applyNumberFormat="1" applyFont="1" applyFill="1" applyBorder="1" applyAlignment="1">
      <alignment/>
    </xf>
    <xf numFmtId="3" fontId="0" fillId="2" borderId="35" xfId="0" applyNumberFormat="1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8" xfId="0" applyFont="1" applyFill="1" applyBorder="1" applyAlignment="1">
      <alignment wrapText="1"/>
    </xf>
    <xf numFmtId="0" fontId="0" fillId="0" borderId="13" xfId="0" applyFont="1" applyBorder="1" applyAlignment="1">
      <alignment wrapText="1"/>
    </xf>
    <xf numFmtId="3" fontId="1" fillId="0" borderId="25" xfId="0" applyNumberFormat="1" applyFont="1" applyBorder="1" applyAlignment="1">
      <alignment/>
    </xf>
    <xf numFmtId="3" fontId="1" fillId="3" borderId="25" xfId="0" applyNumberFormat="1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3" fontId="0" fillId="0" borderId="15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10" fontId="0" fillId="0" borderId="20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74" xfId="0" applyNumberFormat="1" applyFont="1" applyBorder="1" applyAlignment="1">
      <alignment/>
    </xf>
    <xf numFmtId="10" fontId="0" fillId="0" borderId="15" xfId="0" applyNumberFormat="1" applyFont="1" applyBorder="1" applyAlignment="1">
      <alignment/>
    </xf>
    <xf numFmtId="0" fontId="0" fillId="0" borderId="75" xfId="0" applyFont="1" applyBorder="1" applyAlignment="1">
      <alignment/>
    </xf>
    <xf numFmtId="0" fontId="0" fillId="0" borderId="75" xfId="0" applyFont="1" applyBorder="1" applyAlignment="1">
      <alignment wrapText="1"/>
    </xf>
    <xf numFmtId="3" fontId="0" fillId="0" borderId="75" xfId="0" applyNumberFormat="1" applyFont="1" applyBorder="1" applyAlignment="1">
      <alignment/>
    </xf>
    <xf numFmtId="10" fontId="0" fillId="0" borderId="75" xfId="0" applyNumberFormat="1" applyFont="1" applyBorder="1" applyAlignment="1">
      <alignment/>
    </xf>
    <xf numFmtId="0" fontId="2" fillId="2" borderId="5" xfId="0" applyFont="1" applyFill="1" applyBorder="1" applyAlignment="1">
      <alignment horizontal="right"/>
    </xf>
    <xf numFmtId="0" fontId="2" fillId="2" borderId="3" xfId="0" applyFont="1" applyFill="1" applyBorder="1" applyAlignment="1">
      <alignment wrapText="1"/>
    </xf>
    <xf numFmtId="49" fontId="0" fillId="0" borderId="75" xfId="0" applyNumberFormat="1" applyFont="1" applyBorder="1" applyAlignment="1">
      <alignment horizontal="right"/>
    </xf>
    <xf numFmtId="49" fontId="0" fillId="0" borderId="75" xfId="0" applyNumberFormat="1" applyFont="1" applyBorder="1" applyAlignment="1">
      <alignment/>
    </xf>
    <xf numFmtId="0" fontId="2" fillId="0" borderId="75" xfId="0" applyFont="1" applyBorder="1" applyAlignment="1">
      <alignment/>
    </xf>
    <xf numFmtId="0" fontId="2" fillId="2" borderId="75" xfId="0" applyFont="1" applyFill="1" applyBorder="1" applyAlignment="1">
      <alignment wrapText="1"/>
    </xf>
    <xf numFmtId="3" fontId="2" fillId="0" borderId="75" xfId="0" applyNumberFormat="1" applyFont="1" applyBorder="1" applyAlignment="1">
      <alignment wrapText="1"/>
    </xf>
    <xf numFmtId="10" fontId="2" fillId="0" borderId="75" xfId="0" applyNumberFormat="1" applyFont="1" applyBorder="1" applyAlignment="1">
      <alignment wrapText="1"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10" fontId="0" fillId="0" borderId="4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0" fontId="0" fillId="0" borderId="3" xfId="0" applyNumberFormat="1" applyFont="1" applyBorder="1" applyAlignment="1">
      <alignment/>
    </xf>
    <xf numFmtId="0" fontId="2" fillId="0" borderId="75" xfId="0" applyFont="1" applyBorder="1" applyAlignment="1">
      <alignment horizontal="left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0"/>
  <sheetViews>
    <sheetView tabSelected="1" zoomScale="75" zoomScaleNormal="75" workbookViewId="0" topLeftCell="A67">
      <selection activeCell="N10" sqref="N10"/>
    </sheetView>
  </sheetViews>
  <sheetFormatPr defaultColWidth="9.00390625" defaultRowHeight="12.75"/>
  <cols>
    <col min="1" max="1" width="6.125" style="1" customWidth="1"/>
    <col min="2" max="2" width="7.75390625" style="1" customWidth="1"/>
    <col min="3" max="3" width="7.25390625" style="1" customWidth="1"/>
    <col min="4" max="4" width="57.125" style="1" customWidth="1"/>
    <col min="5" max="5" width="14.25390625" style="1" customWidth="1"/>
    <col min="6" max="6" width="14.375" style="1" customWidth="1"/>
    <col min="7" max="7" width="15.875" style="1" customWidth="1"/>
    <col min="8" max="8" width="10.875" style="1" customWidth="1"/>
    <col min="9" max="9" width="14.25390625" style="1" customWidth="1"/>
    <col min="10" max="10" width="14.375" style="1" customWidth="1"/>
    <col min="11" max="11" width="15.875" style="1" customWidth="1"/>
    <col min="12" max="12" width="10.875" style="1" customWidth="1"/>
    <col min="13" max="13" width="10.125" style="0" customWidth="1"/>
    <col min="15" max="15" width="12.625" style="0" bestFit="1" customWidth="1"/>
  </cols>
  <sheetData>
    <row r="1" spans="2:10" ht="18" customHeight="1">
      <c r="B1" s="107"/>
      <c r="D1" s="2"/>
      <c r="J1" s="312" t="s">
        <v>88</v>
      </c>
    </row>
    <row r="2" spans="1:11" ht="19.5" customHeight="1">
      <c r="A2" s="241" t="s">
        <v>85</v>
      </c>
      <c r="B2" s="241"/>
      <c r="C2" s="241"/>
      <c r="D2" s="241"/>
      <c r="J2" s="312" t="s">
        <v>149</v>
      </c>
      <c r="K2" s="311"/>
    </row>
    <row r="3" spans="1:11" ht="19.5" customHeight="1">
      <c r="A3" s="241" t="s">
        <v>91</v>
      </c>
      <c r="B3" s="241"/>
      <c r="C3" s="241"/>
      <c r="D3" s="241"/>
      <c r="J3" s="312" t="s">
        <v>89</v>
      </c>
      <c r="K3" s="311"/>
    </row>
    <row r="4" spans="1:11" ht="19.5" customHeight="1">
      <c r="A4" s="241" t="s">
        <v>92</v>
      </c>
      <c r="B4" s="241"/>
      <c r="C4" s="241"/>
      <c r="D4" s="241"/>
      <c r="J4" s="312" t="s">
        <v>150</v>
      </c>
      <c r="K4" s="311"/>
    </row>
    <row r="5" spans="1:12" ht="9.75" customHeight="1">
      <c r="A5" s="78"/>
      <c r="B5" s="78"/>
      <c r="C5" s="78"/>
      <c r="D5" s="78"/>
      <c r="E5" s="3"/>
      <c r="F5" s="3"/>
      <c r="G5" s="3"/>
      <c r="H5" s="3"/>
      <c r="I5" s="3"/>
      <c r="J5" s="3"/>
      <c r="K5" s="3"/>
      <c r="L5" s="3"/>
    </row>
    <row r="6" spans="5:12" ht="12" customHeight="1" thickBot="1">
      <c r="E6" s="4"/>
      <c r="F6" s="4"/>
      <c r="G6" s="4"/>
      <c r="H6" s="4"/>
      <c r="I6" s="4"/>
      <c r="J6" s="4"/>
      <c r="K6" s="4" t="s">
        <v>46</v>
      </c>
      <c r="L6" s="4"/>
    </row>
    <row r="7" spans="1:12" ht="15" customHeight="1" thickTop="1">
      <c r="A7" s="228"/>
      <c r="B7" s="228"/>
      <c r="C7" s="228"/>
      <c r="D7" s="225" t="s">
        <v>52</v>
      </c>
      <c r="E7" s="392" t="s">
        <v>48</v>
      </c>
      <c r="F7" s="392" t="s">
        <v>79</v>
      </c>
      <c r="G7" s="392" t="s">
        <v>90</v>
      </c>
      <c r="H7" s="392" t="s">
        <v>80</v>
      </c>
      <c r="I7" s="392" t="s">
        <v>55</v>
      </c>
      <c r="J7" s="392" t="s">
        <v>81</v>
      </c>
      <c r="K7" s="392" t="s">
        <v>90</v>
      </c>
      <c r="L7" s="392" t="s">
        <v>82</v>
      </c>
    </row>
    <row r="8" spans="1:12" ht="45.75" customHeight="1" thickBot="1">
      <c r="A8" s="226" t="s">
        <v>53</v>
      </c>
      <c r="B8" s="227" t="s">
        <v>54</v>
      </c>
      <c r="C8" s="227" t="s">
        <v>47</v>
      </c>
      <c r="D8" s="227" t="s">
        <v>93</v>
      </c>
      <c r="E8" s="394"/>
      <c r="F8" s="393"/>
      <c r="G8" s="393"/>
      <c r="H8" s="393"/>
      <c r="I8" s="394" t="s">
        <v>55</v>
      </c>
      <c r="J8" s="393"/>
      <c r="K8" s="393"/>
      <c r="L8" s="393"/>
    </row>
    <row r="9" spans="1:12" ht="12.75" customHeight="1" thickBot="1" thickTop="1">
      <c r="A9" s="80">
        <v>1</v>
      </c>
      <c r="B9" s="80">
        <v>2</v>
      </c>
      <c r="C9" s="80">
        <v>3</v>
      </c>
      <c r="D9" s="80">
        <v>4</v>
      </c>
      <c r="E9" s="80">
        <v>5</v>
      </c>
      <c r="F9" s="81">
        <v>6</v>
      </c>
      <c r="G9" s="80">
        <v>7</v>
      </c>
      <c r="H9" s="80">
        <v>8</v>
      </c>
      <c r="I9" s="80">
        <v>9</v>
      </c>
      <c r="J9" s="81">
        <v>10</v>
      </c>
      <c r="K9" s="80">
        <v>11</v>
      </c>
      <c r="L9" s="80">
        <v>12</v>
      </c>
    </row>
    <row r="10" spans="1:15" ht="27" customHeight="1" thickBot="1" thickTop="1">
      <c r="A10" s="5"/>
      <c r="B10" s="5"/>
      <c r="C10" s="6"/>
      <c r="D10" s="229" t="s">
        <v>49</v>
      </c>
      <c r="E10" s="230">
        <f>E12+E96</f>
        <v>110917520</v>
      </c>
      <c r="F10" s="230">
        <f>F12+F96</f>
        <v>115637151</v>
      </c>
      <c r="G10" s="230">
        <f>G12+G96</f>
        <v>116394570</v>
      </c>
      <c r="H10" s="231">
        <f>G10/F10</f>
        <v>1.0065499624770244</v>
      </c>
      <c r="I10" s="305">
        <f>I12+I96</f>
        <v>102687920</v>
      </c>
      <c r="J10" s="230">
        <f>J12+J96</f>
        <v>107594551</v>
      </c>
      <c r="K10" s="308">
        <f>K12+K96</f>
        <v>107079508</v>
      </c>
      <c r="L10" s="232">
        <f>K10/J10</f>
        <v>0.9952131126045594</v>
      </c>
      <c r="O10" s="244"/>
    </row>
    <row r="11" spans="1:12" ht="11.25" customHeight="1">
      <c r="A11" s="7"/>
      <c r="B11" s="7"/>
      <c r="C11" s="8"/>
      <c r="D11" s="9" t="s">
        <v>50</v>
      </c>
      <c r="E11" s="10"/>
      <c r="F11" s="10"/>
      <c r="G11" s="10"/>
      <c r="H11" s="130"/>
      <c r="I11" s="306"/>
      <c r="J11" s="10"/>
      <c r="K11" s="309"/>
      <c r="L11" s="10"/>
    </row>
    <row r="12" spans="1:12" ht="21" customHeight="1" thickBot="1">
      <c r="A12" s="11"/>
      <c r="B12" s="11"/>
      <c r="C12" s="12"/>
      <c r="D12" s="233" t="s">
        <v>51</v>
      </c>
      <c r="E12" s="234">
        <f>E13+E26+E35+E40+E89</f>
        <v>28329181</v>
      </c>
      <c r="F12" s="234">
        <f>F13+F26+F35+F40+F89</f>
        <v>35584648</v>
      </c>
      <c r="G12" s="234">
        <f>G13+G26+G35+G40+G89</f>
        <v>35944956</v>
      </c>
      <c r="H12" s="235">
        <f aca="true" t="shared" si="0" ref="H12:H18">G12/F12</f>
        <v>1.0101253776628618</v>
      </c>
      <c r="I12" s="307">
        <f>I13+I26+I35+I40+I89</f>
        <v>27907181</v>
      </c>
      <c r="J12" s="234">
        <f>J13+J26+J35+J40+J89</f>
        <v>35162648</v>
      </c>
      <c r="K12" s="310">
        <f>K13+K26+K35+K40+K89</f>
        <v>34867550</v>
      </c>
      <c r="L12" s="236">
        <f>K12/J12</f>
        <v>0.9916076286404824</v>
      </c>
    </row>
    <row r="13" spans="1:12" ht="19.5" customHeight="1" thickTop="1">
      <c r="A13" s="13">
        <v>750</v>
      </c>
      <c r="B13" s="14"/>
      <c r="C13" s="15"/>
      <c r="D13" s="16" t="s">
        <v>0</v>
      </c>
      <c r="E13" s="17">
        <f>E14+E22</f>
        <v>2508552</v>
      </c>
      <c r="F13" s="17">
        <f>F14+F22</f>
        <v>2474492</v>
      </c>
      <c r="G13" s="17">
        <f>G14+G22</f>
        <v>2763204</v>
      </c>
      <c r="H13" s="152">
        <f t="shared" si="0"/>
        <v>1.1166752610232726</v>
      </c>
      <c r="I13" s="253">
        <f>I14+I22</f>
        <v>2122552</v>
      </c>
      <c r="J13" s="17">
        <f>J14+J22</f>
        <v>2088492</v>
      </c>
      <c r="K13" s="258">
        <f>K14+K22</f>
        <v>2088492</v>
      </c>
      <c r="L13" s="194">
        <f>K13/J13</f>
        <v>1</v>
      </c>
    </row>
    <row r="14" spans="1:12" ht="19.5" customHeight="1">
      <c r="A14" s="18"/>
      <c r="B14" s="19">
        <v>75011</v>
      </c>
      <c r="C14" s="19"/>
      <c r="D14" s="20" t="s">
        <v>1</v>
      </c>
      <c r="E14" s="21">
        <f>E17+E15</f>
        <v>1793752</v>
      </c>
      <c r="F14" s="112">
        <f>F17+F15</f>
        <v>1793752</v>
      </c>
      <c r="G14" s="112">
        <f>G17+G15</f>
        <v>2082464</v>
      </c>
      <c r="H14" s="153">
        <f t="shared" si="0"/>
        <v>1.1609542456259283</v>
      </c>
      <c r="I14" s="254">
        <f>I19+I20+I21</f>
        <v>1407752</v>
      </c>
      <c r="J14" s="21">
        <f>J19+J20+J21</f>
        <v>1407752</v>
      </c>
      <c r="K14" s="259">
        <f>K19+K20+K21</f>
        <v>1407752</v>
      </c>
      <c r="L14" s="195">
        <f>K14/J14</f>
        <v>1</v>
      </c>
    </row>
    <row r="15" spans="1:12" ht="28.5" customHeight="1">
      <c r="A15" s="22"/>
      <c r="B15" s="26"/>
      <c r="C15" s="23"/>
      <c r="D15" s="82" t="s">
        <v>132</v>
      </c>
      <c r="E15" s="83">
        <f>E16</f>
        <v>1407752</v>
      </c>
      <c r="F15" s="113">
        <f>F16</f>
        <v>1407752</v>
      </c>
      <c r="G15" s="113">
        <f>G16</f>
        <v>1407752</v>
      </c>
      <c r="H15" s="154">
        <f>G15/F15</f>
        <v>1</v>
      </c>
      <c r="I15" s="136"/>
      <c r="J15" s="113"/>
      <c r="K15" s="83"/>
      <c r="L15" s="196"/>
    </row>
    <row r="16" spans="1:12" ht="41.25" customHeight="1">
      <c r="A16" s="18"/>
      <c r="B16" s="24"/>
      <c r="C16" s="28">
        <v>201</v>
      </c>
      <c r="D16" s="63" t="s">
        <v>94</v>
      </c>
      <c r="E16" s="79">
        <v>1407752</v>
      </c>
      <c r="F16" s="114">
        <v>1407752</v>
      </c>
      <c r="G16" s="79">
        <v>1407752</v>
      </c>
      <c r="H16" s="155">
        <f>G16/F16</f>
        <v>1</v>
      </c>
      <c r="I16" s="137"/>
      <c r="J16" s="114"/>
      <c r="K16" s="79"/>
      <c r="L16" s="197"/>
    </row>
    <row r="17" spans="1:12" ht="19.5" customHeight="1">
      <c r="A17" s="22"/>
      <c r="B17" s="26"/>
      <c r="C17" s="23"/>
      <c r="D17" s="82" t="s">
        <v>95</v>
      </c>
      <c r="E17" s="113">
        <f>E18</f>
        <v>386000</v>
      </c>
      <c r="F17" s="113">
        <f>F18</f>
        <v>386000</v>
      </c>
      <c r="G17" s="113">
        <f>G18</f>
        <v>674712</v>
      </c>
      <c r="H17" s="154">
        <f t="shared" si="0"/>
        <v>1.747958549222798</v>
      </c>
      <c r="I17" s="136"/>
      <c r="J17" s="113"/>
      <c r="K17" s="83"/>
      <c r="L17" s="196"/>
    </row>
    <row r="18" spans="1:12" ht="30" customHeight="1">
      <c r="A18" s="18"/>
      <c r="B18" s="24"/>
      <c r="C18" s="68">
        <v>235</v>
      </c>
      <c r="D18" s="35" t="s">
        <v>84</v>
      </c>
      <c r="E18" s="79">
        <v>386000</v>
      </c>
      <c r="F18" s="114">
        <v>386000</v>
      </c>
      <c r="G18" s="79">
        <v>674712</v>
      </c>
      <c r="H18" s="155">
        <f t="shared" si="0"/>
        <v>1.747958549222798</v>
      </c>
      <c r="I18" s="137"/>
      <c r="J18" s="114"/>
      <c r="K18" s="79"/>
      <c r="L18" s="197"/>
    </row>
    <row r="19" spans="1:12" ht="19.5" customHeight="1">
      <c r="A19" s="84"/>
      <c r="B19" s="84"/>
      <c r="C19" s="85"/>
      <c r="D19" s="86" t="s">
        <v>56</v>
      </c>
      <c r="E19" s="87"/>
      <c r="F19" s="113"/>
      <c r="G19" s="87"/>
      <c r="H19" s="156"/>
      <c r="I19" s="138">
        <v>1143000</v>
      </c>
      <c r="J19" s="313">
        <v>1143000</v>
      </c>
      <c r="K19" s="113">
        <v>1143000</v>
      </c>
      <c r="L19" s="198">
        <f>K19/J19</f>
        <v>1</v>
      </c>
    </row>
    <row r="20" spans="1:12" ht="19.5" customHeight="1">
      <c r="A20" s="84"/>
      <c r="B20" s="84"/>
      <c r="C20" s="84"/>
      <c r="D20" s="88" t="s">
        <v>57</v>
      </c>
      <c r="E20" s="89"/>
      <c r="F20" s="131"/>
      <c r="G20" s="89"/>
      <c r="H20" s="157"/>
      <c r="I20" s="139">
        <v>30000</v>
      </c>
      <c r="J20" s="314">
        <v>30000</v>
      </c>
      <c r="K20" s="131">
        <v>30000</v>
      </c>
      <c r="L20" s="199">
        <f>K20/J20</f>
        <v>1</v>
      </c>
    </row>
    <row r="21" spans="1:12" ht="19.5" customHeight="1">
      <c r="A21" s="84"/>
      <c r="B21" s="27"/>
      <c r="C21" s="27"/>
      <c r="D21" s="27" t="s">
        <v>58</v>
      </c>
      <c r="E21" s="177"/>
      <c r="F21" s="178"/>
      <c r="G21" s="177"/>
      <c r="H21" s="179"/>
      <c r="I21" s="180">
        <v>234752</v>
      </c>
      <c r="J21" s="315">
        <v>234752</v>
      </c>
      <c r="K21" s="178">
        <v>234752</v>
      </c>
      <c r="L21" s="200">
        <f>K21/J21</f>
        <v>1</v>
      </c>
    </row>
    <row r="22" spans="1:12" ht="19.5" customHeight="1">
      <c r="A22" s="18"/>
      <c r="B22" s="30">
        <v>75056</v>
      </c>
      <c r="C22" s="30"/>
      <c r="D22" s="31" t="s">
        <v>75</v>
      </c>
      <c r="E22" s="116">
        <f aca="true" t="shared" si="1" ref="E22:G23">E23</f>
        <v>714800</v>
      </c>
      <c r="F22" s="116">
        <f t="shared" si="1"/>
        <v>680740</v>
      </c>
      <c r="G22" s="116">
        <f t="shared" si="1"/>
        <v>680740</v>
      </c>
      <c r="H22" s="158">
        <f aca="true" t="shared" si="2" ref="H22:H94">G22/F22</f>
        <v>1</v>
      </c>
      <c r="I22" s="140">
        <f>I25</f>
        <v>714800</v>
      </c>
      <c r="J22" s="116">
        <f>J25</f>
        <v>680740</v>
      </c>
      <c r="K22" s="32">
        <f>K25</f>
        <v>680740</v>
      </c>
      <c r="L22" s="201">
        <f>K22/J22</f>
        <v>1</v>
      </c>
    </row>
    <row r="23" spans="1:12" ht="39" customHeight="1">
      <c r="A23" s="22"/>
      <c r="B23" s="23"/>
      <c r="C23" s="23"/>
      <c r="D23" s="82" t="s">
        <v>96</v>
      </c>
      <c r="E23" s="113">
        <f t="shared" si="1"/>
        <v>714800</v>
      </c>
      <c r="F23" s="113">
        <f t="shared" si="1"/>
        <v>680740</v>
      </c>
      <c r="G23" s="113">
        <f t="shared" si="1"/>
        <v>680740</v>
      </c>
      <c r="H23" s="154">
        <f t="shared" si="2"/>
        <v>1</v>
      </c>
      <c r="I23" s="136"/>
      <c r="J23" s="113"/>
      <c r="K23" s="83"/>
      <c r="L23" s="196"/>
    </row>
    <row r="24" spans="1:12" ht="39.75" customHeight="1">
      <c r="A24" s="18"/>
      <c r="B24" s="24"/>
      <c r="C24" s="28">
        <v>201</v>
      </c>
      <c r="D24" s="63" t="s">
        <v>94</v>
      </c>
      <c r="E24" s="79">
        <v>714800</v>
      </c>
      <c r="F24" s="114">
        <v>680740</v>
      </c>
      <c r="G24" s="79">
        <v>680740</v>
      </c>
      <c r="H24" s="155">
        <f t="shared" si="2"/>
        <v>1</v>
      </c>
      <c r="I24" s="137"/>
      <c r="J24" s="114"/>
      <c r="K24" s="79"/>
      <c r="L24" s="197"/>
    </row>
    <row r="25" spans="1:12" ht="38.25" customHeight="1">
      <c r="A25" s="92"/>
      <c r="B25" s="92"/>
      <c r="C25" s="92"/>
      <c r="D25" s="151" t="s">
        <v>97</v>
      </c>
      <c r="E25" s="71"/>
      <c r="F25" s="127"/>
      <c r="G25" s="71"/>
      <c r="H25" s="167"/>
      <c r="I25" s="149">
        <v>714800</v>
      </c>
      <c r="J25" s="127">
        <v>680740</v>
      </c>
      <c r="K25" s="71">
        <v>680740</v>
      </c>
      <c r="L25" s="202">
        <f>K25/J25</f>
        <v>1</v>
      </c>
    </row>
    <row r="26" spans="1:12" ht="24.75" customHeight="1">
      <c r="A26" s="29">
        <v>751</v>
      </c>
      <c r="B26" s="15"/>
      <c r="C26" s="15"/>
      <c r="D26" s="16" t="s">
        <v>133</v>
      </c>
      <c r="E26" s="17">
        <f>E27</f>
        <v>27386</v>
      </c>
      <c r="F26" s="111">
        <f>F27+F31</f>
        <v>790160</v>
      </c>
      <c r="G26" s="111">
        <f>G27+G31</f>
        <v>790160</v>
      </c>
      <c r="H26" s="152">
        <f>G26/F26</f>
        <v>1</v>
      </c>
      <c r="I26" s="253">
        <f>I27</f>
        <v>27386</v>
      </c>
      <c r="J26" s="263">
        <f>J27+J31</f>
        <v>790160</v>
      </c>
      <c r="K26" s="263">
        <f>K27+K31</f>
        <v>790160</v>
      </c>
      <c r="L26" s="194">
        <f>K26/J26</f>
        <v>1</v>
      </c>
    </row>
    <row r="27" spans="1:12" ht="25.5" customHeight="1">
      <c r="A27" s="18"/>
      <c r="B27" s="19">
        <v>75101</v>
      </c>
      <c r="C27" s="30"/>
      <c r="D27" s="31" t="s">
        <v>134</v>
      </c>
      <c r="E27" s="32">
        <f>E28</f>
        <v>27386</v>
      </c>
      <c r="F27" s="116">
        <f>F28</f>
        <v>27386</v>
      </c>
      <c r="G27" s="116">
        <f>G28</f>
        <v>27386</v>
      </c>
      <c r="H27" s="158">
        <f t="shared" si="2"/>
        <v>1</v>
      </c>
      <c r="I27" s="251">
        <f>I30</f>
        <v>27386</v>
      </c>
      <c r="J27" s="32">
        <f>J30</f>
        <v>27386</v>
      </c>
      <c r="K27" s="252">
        <f>K30</f>
        <v>27386</v>
      </c>
      <c r="L27" s="201">
        <f>K27/J27</f>
        <v>1</v>
      </c>
    </row>
    <row r="28" spans="1:12" ht="27" customHeight="1">
      <c r="A28" s="22"/>
      <c r="B28" s="23"/>
      <c r="C28" s="23"/>
      <c r="D28" s="82" t="s">
        <v>2</v>
      </c>
      <c r="E28" s="83">
        <f>E29</f>
        <v>27386</v>
      </c>
      <c r="F28" s="113">
        <f>F29</f>
        <v>27386</v>
      </c>
      <c r="G28" s="113">
        <f>G29</f>
        <v>27386</v>
      </c>
      <c r="H28" s="154">
        <f t="shared" si="2"/>
        <v>1</v>
      </c>
      <c r="I28" s="136"/>
      <c r="J28" s="113"/>
      <c r="K28" s="83"/>
      <c r="L28" s="196"/>
    </row>
    <row r="29" spans="1:12" ht="40.5" customHeight="1">
      <c r="A29" s="18"/>
      <c r="B29" s="24"/>
      <c r="C29" s="28">
        <v>201</v>
      </c>
      <c r="D29" s="63" t="s">
        <v>94</v>
      </c>
      <c r="E29" s="79">
        <v>27386</v>
      </c>
      <c r="F29" s="114">
        <v>27386</v>
      </c>
      <c r="G29" s="79">
        <v>27386</v>
      </c>
      <c r="H29" s="155">
        <f t="shared" si="2"/>
        <v>1</v>
      </c>
      <c r="I29" s="137"/>
      <c r="J29" s="114"/>
      <c r="K29" s="79"/>
      <c r="L29" s="197"/>
    </row>
    <row r="30" spans="1:12" ht="19.5" customHeight="1">
      <c r="A30" s="92"/>
      <c r="B30" s="92"/>
      <c r="C30" s="181"/>
      <c r="D30" s="182" t="s">
        <v>59</v>
      </c>
      <c r="E30" s="104"/>
      <c r="F30" s="128"/>
      <c r="G30" s="104"/>
      <c r="H30" s="173"/>
      <c r="I30" s="150">
        <v>27386</v>
      </c>
      <c r="J30" s="128">
        <v>27386</v>
      </c>
      <c r="K30" s="128">
        <v>27386</v>
      </c>
      <c r="L30" s="203">
        <f>K30/J30</f>
        <v>1</v>
      </c>
    </row>
    <row r="31" spans="1:12" ht="26.25" customHeight="1">
      <c r="A31" s="18"/>
      <c r="B31" s="30">
        <v>75109</v>
      </c>
      <c r="C31" s="30"/>
      <c r="D31" s="31" t="s">
        <v>98</v>
      </c>
      <c r="E31" s="32"/>
      <c r="F31" s="116">
        <f>F32</f>
        <v>762774</v>
      </c>
      <c r="G31" s="116">
        <f>G32</f>
        <v>762774</v>
      </c>
      <c r="H31" s="158">
        <f t="shared" si="2"/>
        <v>1</v>
      </c>
      <c r="I31" s="140"/>
      <c r="J31" s="116">
        <f>J34</f>
        <v>762774</v>
      </c>
      <c r="K31" s="116">
        <f>K34</f>
        <v>762774</v>
      </c>
      <c r="L31" s="201">
        <f>K31/J31</f>
        <v>1</v>
      </c>
    </row>
    <row r="32" spans="1:12" ht="30" customHeight="1">
      <c r="A32" s="22"/>
      <c r="B32" s="7"/>
      <c r="C32" s="7"/>
      <c r="D32" s="91" t="s">
        <v>135</v>
      </c>
      <c r="E32" s="83"/>
      <c r="F32" s="113">
        <f>F33</f>
        <v>762774</v>
      </c>
      <c r="G32" s="113">
        <f>G33</f>
        <v>762774</v>
      </c>
      <c r="H32" s="154">
        <f t="shared" si="2"/>
        <v>1</v>
      </c>
      <c r="I32" s="136"/>
      <c r="J32" s="113"/>
      <c r="K32" s="83"/>
      <c r="L32" s="196"/>
    </row>
    <row r="33" spans="1:12" ht="41.25" customHeight="1">
      <c r="A33" s="18"/>
      <c r="B33" s="73"/>
      <c r="C33" s="28">
        <v>201</v>
      </c>
      <c r="D33" s="63" t="s">
        <v>94</v>
      </c>
      <c r="E33" s="79"/>
      <c r="F33" s="114">
        <v>762774</v>
      </c>
      <c r="G33" s="79">
        <v>762774</v>
      </c>
      <c r="H33" s="155">
        <f t="shared" si="2"/>
        <v>1</v>
      </c>
      <c r="I33" s="137"/>
      <c r="J33" s="114"/>
      <c r="K33" s="79"/>
      <c r="L33" s="197"/>
    </row>
    <row r="34" spans="1:12" ht="27.75" customHeight="1">
      <c r="A34" s="92"/>
      <c r="B34" s="92"/>
      <c r="C34" s="181"/>
      <c r="D34" s="182" t="s">
        <v>99</v>
      </c>
      <c r="E34" s="104"/>
      <c r="F34" s="128"/>
      <c r="G34" s="104"/>
      <c r="H34" s="173"/>
      <c r="I34" s="150"/>
      <c r="J34" s="128">
        <v>762774</v>
      </c>
      <c r="K34" s="128">
        <v>762774</v>
      </c>
      <c r="L34" s="203">
        <f>K34/J34</f>
        <v>1</v>
      </c>
    </row>
    <row r="35" spans="1:12" ht="19.5" customHeight="1">
      <c r="A35" s="29">
        <v>801</v>
      </c>
      <c r="B35" s="15"/>
      <c r="C35" s="15"/>
      <c r="D35" s="16" t="s">
        <v>100</v>
      </c>
      <c r="E35" s="17"/>
      <c r="F35" s="17">
        <f aca="true" t="shared" si="3" ref="F35:G37">F36</f>
        <v>58356</v>
      </c>
      <c r="G35" s="17">
        <f t="shared" si="3"/>
        <v>58337</v>
      </c>
      <c r="H35" s="152">
        <f t="shared" si="2"/>
        <v>0.9996744122283913</v>
      </c>
      <c r="I35" s="253"/>
      <c r="J35" s="263">
        <f>J36</f>
        <v>58356</v>
      </c>
      <c r="K35" s="258">
        <f>K36</f>
        <v>58337</v>
      </c>
      <c r="L35" s="194">
        <f>K35/J35</f>
        <v>0.9996744122283913</v>
      </c>
    </row>
    <row r="36" spans="1:12" ht="19.5" customHeight="1">
      <c r="A36" s="33"/>
      <c r="B36" s="19">
        <v>80101</v>
      </c>
      <c r="C36" s="19"/>
      <c r="D36" s="20" t="s">
        <v>101</v>
      </c>
      <c r="E36" s="21"/>
      <c r="F36" s="21">
        <f t="shared" si="3"/>
        <v>58356</v>
      </c>
      <c r="G36" s="21">
        <f t="shared" si="3"/>
        <v>58337</v>
      </c>
      <c r="H36" s="153">
        <f t="shared" si="2"/>
        <v>0.9996744122283913</v>
      </c>
      <c r="I36" s="254"/>
      <c r="J36" s="21">
        <f>J39</f>
        <v>58356</v>
      </c>
      <c r="K36" s="259">
        <f>K39</f>
        <v>58337</v>
      </c>
      <c r="L36" s="195">
        <f>K36/J36</f>
        <v>0.9996744122283913</v>
      </c>
    </row>
    <row r="37" spans="1:12" ht="29.25" customHeight="1">
      <c r="A37" s="22"/>
      <c r="B37" s="26"/>
      <c r="C37" s="26"/>
      <c r="D37" s="82" t="s">
        <v>102</v>
      </c>
      <c r="E37" s="83"/>
      <c r="F37" s="113">
        <f t="shared" si="3"/>
        <v>58356</v>
      </c>
      <c r="G37" s="113">
        <f t="shared" si="3"/>
        <v>58337</v>
      </c>
      <c r="H37" s="154">
        <f t="shared" si="2"/>
        <v>0.9996744122283913</v>
      </c>
      <c r="I37" s="255"/>
      <c r="J37" s="83"/>
      <c r="K37" s="260"/>
      <c r="L37" s="196"/>
    </row>
    <row r="38" spans="1:12" ht="39.75" customHeight="1">
      <c r="A38" s="18"/>
      <c r="B38" s="24"/>
      <c r="C38" s="28">
        <v>201</v>
      </c>
      <c r="D38" s="63" t="s">
        <v>94</v>
      </c>
      <c r="E38" s="79"/>
      <c r="F38" s="114">
        <v>58356</v>
      </c>
      <c r="G38" s="79">
        <v>58337</v>
      </c>
      <c r="H38" s="155">
        <f t="shared" si="2"/>
        <v>0.9996744122283913</v>
      </c>
      <c r="I38" s="256"/>
      <c r="J38" s="79"/>
      <c r="K38" s="261"/>
      <c r="L38" s="197"/>
    </row>
    <row r="39" spans="1:12" ht="19.5" customHeight="1">
      <c r="A39" s="92"/>
      <c r="B39" s="92"/>
      <c r="C39" s="92"/>
      <c r="D39" s="182" t="s">
        <v>103</v>
      </c>
      <c r="E39" s="104"/>
      <c r="F39" s="128"/>
      <c r="G39" s="104"/>
      <c r="H39" s="173"/>
      <c r="I39" s="257"/>
      <c r="J39" s="104">
        <v>58356</v>
      </c>
      <c r="K39" s="262">
        <v>58337</v>
      </c>
      <c r="L39" s="203">
        <f>K39/J39</f>
        <v>0.9996744122283913</v>
      </c>
    </row>
    <row r="40" spans="1:12" ht="19.5" customHeight="1">
      <c r="A40" s="29">
        <v>853</v>
      </c>
      <c r="B40" s="15"/>
      <c r="C40" s="15"/>
      <c r="D40" s="16" t="s">
        <v>4</v>
      </c>
      <c r="E40" s="17">
        <f>E41+E61+E67+E73+E79+E57</f>
        <v>22839000</v>
      </c>
      <c r="F40" s="17">
        <f>F41+F61+F67+F73+F79+F57+F85</f>
        <v>28788723</v>
      </c>
      <c r="G40" s="17">
        <f>G41+G61+G67+G73+G79+G57+G85</f>
        <v>28860338</v>
      </c>
      <c r="H40" s="350">
        <f t="shared" si="2"/>
        <v>1.002487605997668</v>
      </c>
      <c r="I40" s="258">
        <f>I41+I61+I67+I73+I79+I57+I85</f>
        <v>22803000</v>
      </c>
      <c r="J40" s="17">
        <f>J41+J61+J67+J73+J79+J57+J85</f>
        <v>28752723</v>
      </c>
      <c r="K40" s="17">
        <f>K41+K61+K67+K73+K79+K57+K85</f>
        <v>28751369</v>
      </c>
      <c r="L40" s="194">
        <v>0.9999</v>
      </c>
    </row>
    <row r="41" spans="1:12" ht="19.5" customHeight="1">
      <c r="A41" s="33"/>
      <c r="B41" s="19">
        <v>85303</v>
      </c>
      <c r="C41" s="30"/>
      <c r="D41" s="31" t="s">
        <v>5</v>
      </c>
      <c r="E41" s="32">
        <f>E48+E42+E44+E46</f>
        <v>435000</v>
      </c>
      <c r="F41" s="32">
        <f>F48+F42+F44+F46</f>
        <v>484000</v>
      </c>
      <c r="G41" s="32">
        <f>G48+G42+G44+G46</f>
        <v>486476</v>
      </c>
      <c r="H41" s="158">
        <f t="shared" si="2"/>
        <v>1.005115702479339</v>
      </c>
      <c r="I41" s="251">
        <f>I50</f>
        <v>419000</v>
      </c>
      <c r="J41" s="21">
        <f>J50+J54+J55</f>
        <v>468000</v>
      </c>
      <c r="K41" s="21">
        <f>K50+K54+K55</f>
        <v>468000</v>
      </c>
      <c r="L41" s="201">
        <f>K41/J41</f>
        <v>1</v>
      </c>
    </row>
    <row r="42" spans="1:12" ht="26.25" customHeight="1">
      <c r="A42" s="22"/>
      <c r="B42" s="26"/>
      <c r="C42" s="23"/>
      <c r="D42" s="82" t="s">
        <v>6</v>
      </c>
      <c r="E42" s="83">
        <f>E43</f>
        <v>419000</v>
      </c>
      <c r="F42" s="113">
        <f>F43</f>
        <v>403000</v>
      </c>
      <c r="G42" s="113">
        <f>G43</f>
        <v>403000</v>
      </c>
      <c r="H42" s="154">
        <f aca="true" t="shared" si="4" ref="H42:H47">G42/F42</f>
        <v>1</v>
      </c>
      <c r="I42" s="136"/>
      <c r="J42" s="113"/>
      <c r="K42" s="83"/>
      <c r="L42" s="196"/>
    </row>
    <row r="43" spans="1:12" ht="42" customHeight="1">
      <c r="A43" s="18"/>
      <c r="B43" s="24"/>
      <c r="C43" s="28">
        <v>201</v>
      </c>
      <c r="D43" s="63" t="s">
        <v>94</v>
      </c>
      <c r="E43" s="79">
        <v>419000</v>
      </c>
      <c r="F43" s="114">
        <v>403000</v>
      </c>
      <c r="G43" s="79">
        <v>403000</v>
      </c>
      <c r="H43" s="155">
        <f t="shared" si="4"/>
        <v>1</v>
      </c>
      <c r="I43" s="137"/>
      <c r="J43" s="114"/>
      <c r="K43" s="79"/>
      <c r="L43" s="197"/>
    </row>
    <row r="44" spans="1:12" ht="26.25" customHeight="1">
      <c r="A44" s="22"/>
      <c r="B44" s="26"/>
      <c r="C44" s="23"/>
      <c r="D44" s="82" t="s">
        <v>104</v>
      </c>
      <c r="E44" s="83"/>
      <c r="F44" s="113">
        <f>F45</f>
        <v>45000</v>
      </c>
      <c r="G44" s="113">
        <f>G45</f>
        <v>45000</v>
      </c>
      <c r="H44" s="154">
        <f t="shared" si="4"/>
        <v>1</v>
      </c>
      <c r="I44" s="136"/>
      <c r="J44" s="113"/>
      <c r="K44" s="83"/>
      <c r="L44" s="196"/>
    </row>
    <row r="45" spans="1:12" ht="42" customHeight="1">
      <c r="A45" s="18"/>
      <c r="B45" s="24"/>
      <c r="C45" s="28">
        <v>201</v>
      </c>
      <c r="D45" s="63" t="s">
        <v>94</v>
      </c>
      <c r="E45" s="79"/>
      <c r="F45" s="114">
        <v>45000</v>
      </c>
      <c r="G45" s="79">
        <v>45000</v>
      </c>
      <c r="H45" s="155">
        <f t="shared" si="4"/>
        <v>1</v>
      </c>
      <c r="I45" s="137"/>
      <c r="J45" s="114"/>
      <c r="K45" s="79"/>
      <c r="L45" s="197"/>
    </row>
    <row r="46" spans="1:12" ht="26.25" customHeight="1">
      <c r="A46" s="22"/>
      <c r="B46" s="26"/>
      <c r="C46" s="23"/>
      <c r="D46" s="82" t="s">
        <v>148</v>
      </c>
      <c r="E46" s="83"/>
      <c r="F46" s="113">
        <f>F47</f>
        <v>20000</v>
      </c>
      <c r="G46" s="113">
        <f>G47</f>
        <v>20000</v>
      </c>
      <c r="H46" s="154">
        <f t="shared" si="4"/>
        <v>1</v>
      </c>
      <c r="I46" s="136"/>
      <c r="J46" s="113"/>
      <c r="K46" s="83"/>
      <c r="L46" s="196"/>
    </row>
    <row r="47" spans="1:12" ht="42" customHeight="1">
      <c r="A47" s="18"/>
      <c r="B47" s="24"/>
      <c r="C47" s="28">
        <v>631</v>
      </c>
      <c r="D47" s="63" t="s">
        <v>105</v>
      </c>
      <c r="E47" s="79"/>
      <c r="F47" s="114">
        <v>20000</v>
      </c>
      <c r="G47" s="79">
        <v>20000</v>
      </c>
      <c r="H47" s="155">
        <f t="shared" si="4"/>
        <v>1</v>
      </c>
      <c r="I47" s="137"/>
      <c r="J47" s="114"/>
      <c r="K47" s="79"/>
      <c r="L47" s="197"/>
    </row>
    <row r="48" spans="1:12" ht="19.5" customHeight="1">
      <c r="A48" s="73"/>
      <c r="B48" s="73"/>
      <c r="C48" s="74"/>
      <c r="D48" s="93" t="s">
        <v>68</v>
      </c>
      <c r="E48" s="70">
        <f>SUM(E49)</f>
        <v>16000</v>
      </c>
      <c r="F48" s="115">
        <f>F49</f>
        <v>16000</v>
      </c>
      <c r="G48" s="115">
        <f>G49</f>
        <v>18476</v>
      </c>
      <c r="H48" s="161">
        <f t="shared" si="2"/>
        <v>1.15475</v>
      </c>
      <c r="I48" s="141"/>
      <c r="J48" s="115"/>
      <c r="K48" s="70"/>
      <c r="L48" s="204"/>
    </row>
    <row r="49" spans="1:12" ht="28.5" customHeight="1">
      <c r="A49" s="72"/>
      <c r="B49" s="72"/>
      <c r="C49" s="68">
        <v>235</v>
      </c>
      <c r="D49" s="35" t="s">
        <v>84</v>
      </c>
      <c r="E49" s="36">
        <v>16000</v>
      </c>
      <c r="F49" s="108">
        <v>16000</v>
      </c>
      <c r="G49" s="36">
        <v>18476</v>
      </c>
      <c r="H49" s="160">
        <f t="shared" si="2"/>
        <v>1.15475</v>
      </c>
      <c r="I49" s="142"/>
      <c r="J49" s="108"/>
      <c r="K49" s="36"/>
      <c r="L49" s="205"/>
    </row>
    <row r="50" spans="1:12" ht="19.5" customHeight="1">
      <c r="A50" s="7"/>
      <c r="B50" s="7"/>
      <c r="C50" s="7"/>
      <c r="D50" s="94" t="s">
        <v>106</v>
      </c>
      <c r="E50" s="95"/>
      <c r="F50" s="122"/>
      <c r="G50" s="95"/>
      <c r="H50" s="159"/>
      <c r="I50" s="143">
        <f>SUM(I51:I53)</f>
        <v>419000</v>
      </c>
      <c r="J50" s="122">
        <f>SUM(J51:J53)</f>
        <v>403000</v>
      </c>
      <c r="K50" s="122">
        <f>SUM(K51:K53)</f>
        <v>403000</v>
      </c>
      <c r="L50" s="206">
        <f aca="true" t="shared" si="5" ref="L50:L57">K50/J50</f>
        <v>1</v>
      </c>
    </row>
    <row r="51" spans="1:12" ht="19.5" customHeight="1">
      <c r="A51" s="7"/>
      <c r="B51" s="7"/>
      <c r="C51" s="7"/>
      <c r="D51" s="316" t="s">
        <v>56</v>
      </c>
      <c r="E51" s="317"/>
      <c r="F51" s="318"/>
      <c r="G51" s="317"/>
      <c r="H51" s="319"/>
      <c r="I51" s="320">
        <v>245000</v>
      </c>
      <c r="J51" s="318">
        <v>245000</v>
      </c>
      <c r="K51" s="318">
        <v>245000</v>
      </c>
      <c r="L51" s="321">
        <f t="shared" si="5"/>
        <v>1</v>
      </c>
    </row>
    <row r="52" spans="1:12" ht="19.5" customHeight="1">
      <c r="A52" s="7"/>
      <c r="B52" s="7"/>
      <c r="C52" s="7"/>
      <c r="D52" s="322" t="s">
        <v>57</v>
      </c>
      <c r="E52" s="323"/>
      <c r="F52" s="324"/>
      <c r="G52" s="323"/>
      <c r="H52" s="325"/>
      <c r="I52" s="326">
        <v>124000</v>
      </c>
      <c r="J52" s="324">
        <v>111193</v>
      </c>
      <c r="K52" s="324">
        <v>111193</v>
      </c>
      <c r="L52" s="327">
        <f t="shared" si="5"/>
        <v>1</v>
      </c>
    </row>
    <row r="53" spans="1:12" ht="19.5" customHeight="1">
      <c r="A53" s="7"/>
      <c r="B53" s="7"/>
      <c r="C53" s="7"/>
      <c r="D53" s="330" t="s">
        <v>58</v>
      </c>
      <c r="E53" s="331"/>
      <c r="F53" s="332"/>
      <c r="G53" s="331"/>
      <c r="H53" s="333"/>
      <c r="I53" s="334">
        <v>50000</v>
      </c>
      <c r="J53" s="332">
        <v>46807</v>
      </c>
      <c r="K53" s="332">
        <v>46807</v>
      </c>
      <c r="L53" s="335">
        <f t="shared" si="5"/>
        <v>1</v>
      </c>
    </row>
    <row r="54" spans="1:12" ht="24.75" customHeight="1">
      <c r="A54" s="7"/>
      <c r="B54" s="7"/>
      <c r="C54" s="7"/>
      <c r="D54" s="349" t="s">
        <v>110</v>
      </c>
      <c r="E54" s="336"/>
      <c r="F54" s="337"/>
      <c r="G54" s="336"/>
      <c r="H54" s="338"/>
      <c r="I54" s="339"/>
      <c r="J54" s="336">
        <v>45000</v>
      </c>
      <c r="K54" s="340">
        <v>45000</v>
      </c>
      <c r="L54" s="341">
        <f t="shared" si="5"/>
        <v>1</v>
      </c>
    </row>
    <row r="55" spans="1:12" ht="27.75" customHeight="1">
      <c r="A55" s="7"/>
      <c r="B55" s="7"/>
      <c r="C55" s="7"/>
      <c r="D55" s="366" t="s">
        <v>111</v>
      </c>
      <c r="E55" s="367"/>
      <c r="F55" s="368"/>
      <c r="G55" s="367"/>
      <c r="H55" s="369"/>
      <c r="I55" s="370"/>
      <c r="J55" s="367">
        <v>20000</v>
      </c>
      <c r="K55" s="371">
        <v>20000</v>
      </c>
      <c r="L55" s="372">
        <f t="shared" si="5"/>
        <v>1</v>
      </c>
    </row>
    <row r="56" spans="1:12" ht="24.75" customHeight="1">
      <c r="A56" s="373"/>
      <c r="B56" s="373"/>
      <c r="C56" s="373"/>
      <c r="D56" s="374"/>
      <c r="E56" s="375"/>
      <c r="F56" s="375"/>
      <c r="G56" s="375"/>
      <c r="H56" s="376"/>
      <c r="I56" s="375"/>
      <c r="J56" s="375"/>
      <c r="K56" s="375"/>
      <c r="L56" s="376"/>
    </row>
    <row r="57" spans="1:12" ht="27" customHeight="1">
      <c r="A57" s="18"/>
      <c r="B57" s="30">
        <v>85313</v>
      </c>
      <c r="C57" s="30"/>
      <c r="D57" s="31" t="s">
        <v>107</v>
      </c>
      <c r="E57" s="32">
        <f aca="true" t="shared" si="6" ref="E57:G58">E58</f>
        <v>1041000</v>
      </c>
      <c r="F57" s="32">
        <f t="shared" si="6"/>
        <v>1100000</v>
      </c>
      <c r="G57" s="32">
        <f t="shared" si="6"/>
        <v>1100000</v>
      </c>
      <c r="H57" s="158">
        <f t="shared" si="2"/>
        <v>1</v>
      </c>
      <c r="I57" s="251">
        <f>I60</f>
        <v>1041000</v>
      </c>
      <c r="J57" s="32">
        <f>J60</f>
        <v>1100000</v>
      </c>
      <c r="K57" s="252">
        <f>K60</f>
        <v>1100000</v>
      </c>
      <c r="L57" s="201">
        <f t="shared" si="5"/>
        <v>1</v>
      </c>
    </row>
    <row r="58" spans="1:12" ht="26.25" customHeight="1">
      <c r="A58" s="73"/>
      <c r="B58" s="74"/>
      <c r="C58" s="23"/>
      <c r="D58" s="82" t="s">
        <v>108</v>
      </c>
      <c r="E58" s="70">
        <f t="shared" si="6"/>
        <v>1041000</v>
      </c>
      <c r="F58" s="70">
        <f t="shared" si="6"/>
        <v>1100000</v>
      </c>
      <c r="G58" s="70">
        <f t="shared" si="6"/>
        <v>1100000</v>
      </c>
      <c r="H58" s="154">
        <f>G58/F58</f>
        <v>1</v>
      </c>
      <c r="I58" s="275"/>
      <c r="J58" s="70"/>
      <c r="K58" s="293"/>
      <c r="L58" s="204"/>
    </row>
    <row r="59" spans="1:12" ht="37.5" customHeight="1">
      <c r="A59" s="72"/>
      <c r="B59" s="72"/>
      <c r="C59" s="28">
        <v>201</v>
      </c>
      <c r="D59" s="63" t="s">
        <v>94</v>
      </c>
      <c r="E59" s="36">
        <v>1041000</v>
      </c>
      <c r="F59" s="108">
        <v>1100000</v>
      </c>
      <c r="G59" s="36">
        <v>1100000</v>
      </c>
      <c r="H59" s="155">
        <f>G59/F59</f>
        <v>1</v>
      </c>
      <c r="I59" s="284"/>
      <c r="J59" s="36"/>
      <c r="K59" s="294"/>
      <c r="L59" s="205"/>
    </row>
    <row r="60" spans="1:12" ht="26.25" customHeight="1">
      <c r="A60" s="22"/>
      <c r="B60" s="28"/>
      <c r="C60" s="28"/>
      <c r="D60" s="328" t="s">
        <v>87</v>
      </c>
      <c r="E60" s="135"/>
      <c r="F60" s="221"/>
      <c r="G60" s="221"/>
      <c r="H60" s="222"/>
      <c r="I60" s="223">
        <v>1041000</v>
      </c>
      <c r="J60" s="221">
        <v>1100000</v>
      </c>
      <c r="K60" s="135">
        <v>1100000</v>
      </c>
      <c r="L60" s="224">
        <f>K60/J60</f>
        <v>1</v>
      </c>
    </row>
    <row r="61" spans="1:12" ht="26.25" customHeight="1">
      <c r="A61" s="18"/>
      <c r="B61" s="30">
        <v>85314</v>
      </c>
      <c r="C61" s="30"/>
      <c r="D61" s="31" t="s">
        <v>109</v>
      </c>
      <c r="E61" s="32">
        <f>E64+E62</f>
        <v>16350000</v>
      </c>
      <c r="F61" s="116">
        <f>F62</f>
        <v>21335599</v>
      </c>
      <c r="G61" s="116">
        <f>G64+G62</f>
        <v>21361314</v>
      </c>
      <c r="H61" s="158">
        <f t="shared" si="2"/>
        <v>1.001205262622343</v>
      </c>
      <c r="I61" s="251">
        <f>I66</f>
        <v>16350000</v>
      </c>
      <c r="J61" s="32">
        <f>J66</f>
        <v>21335599</v>
      </c>
      <c r="K61" s="252">
        <f>K66</f>
        <v>21335599</v>
      </c>
      <c r="L61" s="201">
        <f>K61/J61</f>
        <v>1</v>
      </c>
    </row>
    <row r="62" spans="1:12" ht="27.75" customHeight="1">
      <c r="A62" s="22"/>
      <c r="B62" s="26"/>
      <c r="C62" s="26"/>
      <c r="D62" s="109" t="s">
        <v>136</v>
      </c>
      <c r="E62" s="97">
        <f>E63</f>
        <v>16350000</v>
      </c>
      <c r="F62" s="117">
        <f>F63</f>
        <v>21335599</v>
      </c>
      <c r="G62" s="117">
        <f>G63</f>
        <v>21335599</v>
      </c>
      <c r="H62" s="162">
        <f t="shared" si="2"/>
        <v>1</v>
      </c>
      <c r="I62" s="144"/>
      <c r="J62" s="117"/>
      <c r="K62" s="97"/>
      <c r="L62" s="207"/>
    </row>
    <row r="63" spans="1:12" ht="42.75" customHeight="1">
      <c r="A63" s="18"/>
      <c r="B63" s="24"/>
      <c r="C63" s="28">
        <v>201</v>
      </c>
      <c r="D63" s="63" t="s">
        <v>94</v>
      </c>
      <c r="E63" s="79">
        <v>16350000</v>
      </c>
      <c r="F63" s="114">
        <v>21335599</v>
      </c>
      <c r="G63" s="79">
        <v>21335599</v>
      </c>
      <c r="H63" s="155">
        <f t="shared" si="2"/>
        <v>1</v>
      </c>
      <c r="I63" s="137"/>
      <c r="J63" s="114"/>
      <c r="K63" s="79"/>
      <c r="L63" s="197"/>
    </row>
    <row r="64" spans="1:12" ht="19.5" customHeight="1">
      <c r="A64" s="73"/>
      <c r="B64" s="73"/>
      <c r="C64" s="23"/>
      <c r="D64" s="82" t="s">
        <v>83</v>
      </c>
      <c r="E64" s="70"/>
      <c r="F64" s="115"/>
      <c r="G64" s="115">
        <f>G65</f>
        <v>25715</v>
      </c>
      <c r="H64" s="161"/>
      <c r="I64" s="275"/>
      <c r="J64" s="70"/>
      <c r="K64" s="293"/>
      <c r="L64" s="204"/>
    </row>
    <row r="65" spans="1:12" ht="26.25" customHeight="1">
      <c r="A65" s="72"/>
      <c r="B65" s="72"/>
      <c r="C65" s="28">
        <v>235</v>
      </c>
      <c r="D65" s="63" t="s">
        <v>84</v>
      </c>
      <c r="E65" s="36"/>
      <c r="F65" s="108"/>
      <c r="G65" s="36">
        <v>25715</v>
      </c>
      <c r="H65" s="160"/>
      <c r="I65" s="284"/>
      <c r="J65" s="36"/>
      <c r="K65" s="294"/>
      <c r="L65" s="205"/>
    </row>
    <row r="66" spans="1:12" ht="19.5" customHeight="1">
      <c r="A66" s="18"/>
      <c r="B66" s="25"/>
      <c r="C66" s="329"/>
      <c r="D66" s="92" t="s">
        <v>60</v>
      </c>
      <c r="E66" s="135"/>
      <c r="F66" s="221"/>
      <c r="G66" s="135"/>
      <c r="H66" s="222"/>
      <c r="I66" s="223">
        <v>16350000</v>
      </c>
      <c r="J66" s="221">
        <v>21335599</v>
      </c>
      <c r="K66" s="221">
        <v>21335599</v>
      </c>
      <c r="L66" s="224">
        <f>K66/J66</f>
        <v>1</v>
      </c>
    </row>
    <row r="67" spans="1:12" ht="19.5" customHeight="1">
      <c r="A67" s="18"/>
      <c r="B67" s="30">
        <v>85316</v>
      </c>
      <c r="C67" s="30"/>
      <c r="D67" s="31" t="s">
        <v>7</v>
      </c>
      <c r="E67" s="32">
        <f>E70+E68</f>
        <v>1218000</v>
      </c>
      <c r="F67" s="116">
        <f>F68</f>
        <v>1938220</v>
      </c>
      <c r="G67" s="116">
        <f>G68+G70</f>
        <v>1943388</v>
      </c>
      <c r="H67" s="158">
        <f t="shared" si="2"/>
        <v>1.0026663639834488</v>
      </c>
      <c r="I67" s="251">
        <f>I72</f>
        <v>1218000</v>
      </c>
      <c r="J67" s="21">
        <f>J72</f>
        <v>1938220</v>
      </c>
      <c r="K67" s="252">
        <f>K72</f>
        <v>1938220</v>
      </c>
      <c r="L67" s="201">
        <f>K67/J67</f>
        <v>1</v>
      </c>
    </row>
    <row r="68" spans="1:12" ht="27.75" customHeight="1">
      <c r="A68" s="22"/>
      <c r="B68" s="26"/>
      <c r="C68" s="26"/>
      <c r="D68" s="109" t="s">
        <v>137</v>
      </c>
      <c r="E68" s="97">
        <f>E69</f>
        <v>1218000</v>
      </c>
      <c r="F68" s="117">
        <f>F69</f>
        <v>1938220</v>
      </c>
      <c r="G68" s="117">
        <f>G69</f>
        <v>1938220</v>
      </c>
      <c r="H68" s="162">
        <f t="shared" si="2"/>
        <v>1</v>
      </c>
      <c r="I68" s="144"/>
      <c r="J68" s="117"/>
      <c r="K68" s="97"/>
      <c r="L68" s="207"/>
    </row>
    <row r="69" spans="1:13" s="246" customFormat="1" ht="39.75" customHeight="1">
      <c r="A69" s="18"/>
      <c r="B69" s="24"/>
      <c r="C69" s="28">
        <v>201</v>
      </c>
      <c r="D69" s="63" t="s">
        <v>94</v>
      </c>
      <c r="E69" s="79">
        <v>1218000</v>
      </c>
      <c r="F69" s="114">
        <v>1938220</v>
      </c>
      <c r="G69" s="79">
        <v>1938220</v>
      </c>
      <c r="H69" s="155">
        <f t="shared" si="2"/>
        <v>1</v>
      </c>
      <c r="I69" s="137"/>
      <c r="J69" s="114"/>
      <c r="K69" s="79"/>
      <c r="L69" s="197"/>
      <c r="M69" s="245"/>
    </row>
    <row r="70" spans="1:12" ht="19.5" customHeight="1">
      <c r="A70" s="73"/>
      <c r="B70" s="73"/>
      <c r="C70" s="23"/>
      <c r="D70" s="103" t="s">
        <v>83</v>
      </c>
      <c r="E70" s="70"/>
      <c r="F70" s="115"/>
      <c r="G70" s="115">
        <f>G71</f>
        <v>5168</v>
      </c>
      <c r="H70" s="161"/>
      <c r="I70" s="141"/>
      <c r="J70" s="115"/>
      <c r="K70" s="70"/>
      <c r="L70" s="204"/>
    </row>
    <row r="71" spans="1:12" ht="28.5" customHeight="1">
      <c r="A71" s="72"/>
      <c r="B71" s="72"/>
      <c r="C71" s="28">
        <v>235</v>
      </c>
      <c r="D71" s="63" t="s">
        <v>84</v>
      </c>
      <c r="E71" s="36"/>
      <c r="F71" s="108"/>
      <c r="G71" s="36">
        <v>5168</v>
      </c>
      <c r="H71" s="160"/>
      <c r="I71" s="142"/>
      <c r="J71" s="108"/>
      <c r="K71" s="36"/>
      <c r="L71" s="205"/>
    </row>
    <row r="72" spans="1:12" ht="19.5" customHeight="1">
      <c r="A72" s="18"/>
      <c r="B72" s="25"/>
      <c r="C72" s="25"/>
      <c r="D72" s="151" t="s">
        <v>60</v>
      </c>
      <c r="E72" s="71"/>
      <c r="F72" s="127"/>
      <c r="G72" s="71"/>
      <c r="H72" s="167"/>
      <c r="I72" s="149">
        <v>1218000</v>
      </c>
      <c r="J72" s="127">
        <v>1938220</v>
      </c>
      <c r="K72" s="127">
        <v>1938220</v>
      </c>
      <c r="L72" s="202">
        <f>K72/J72</f>
        <v>1</v>
      </c>
    </row>
    <row r="73" spans="1:12" ht="19.5" customHeight="1">
      <c r="A73" s="33"/>
      <c r="B73" s="30">
        <v>85319</v>
      </c>
      <c r="C73" s="30"/>
      <c r="D73" s="31" t="s">
        <v>73</v>
      </c>
      <c r="E73" s="32">
        <f aca="true" t="shared" si="7" ref="E73:G74">E74</f>
        <v>3175000</v>
      </c>
      <c r="F73" s="116">
        <f t="shared" si="7"/>
        <v>3251000</v>
      </c>
      <c r="G73" s="116">
        <f t="shared" si="7"/>
        <v>3251000</v>
      </c>
      <c r="H73" s="158">
        <f t="shared" si="2"/>
        <v>1</v>
      </c>
      <c r="I73" s="251">
        <f>I76+I77+I78</f>
        <v>3175000</v>
      </c>
      <c r="J73" s="21">
        <f>J76+J77+J78</f>
        <v>3251000</v>
      </c>
      <c r="K73" s="252">
        <f>K76+K77+K78</f>
        <v>3251000</v>
      </c>
      <c r="L73" s="201">
        <f>K73/J73</f>
        <v>1</v>
      </c>
    </row>
    <row r="74" spans="1:12" ht="26.25" customHeight="1">
      <c r="A74" s="22"/>
      <c r="B74" s="23"/>
      <c r="C74" s="23"/>
      <c r="D74" s="82" t="s">
        <v>8</v>
      </c>
      <c r="E74" s="83">
        <f t="shared" si="7"/>
        <v>3175000</v>
      </c>
      <c r="F74" s="113">
        <f t="shared" si="7"/>
        <v>3251000</v>
      </c>
      <c r="G74" s="113">
        <f t="shared" si="7"/>
        <v>3251000</v>
      </c>
      <c r="H74" s="154">
        <f t="shared" si="2"/>
        <v>1</v>
      </c>
      <c r="I74" s="136"/>
      <c r="J74" s="113"/>
      <c r="K74" s="83"/>
      <c r="L74" s="196"/>
    </row>
    <row r="75" spans="1:12" ht="37.5" customHeight="1">
      <c r="A75" s="18"/>
      <c r="B75" s="24"/>
      <c r="C75" s="28">
        <v>201</v>
      </c>
      <c r="D75" s="63" t="s">
        <v>94</v>
      </c>
      <c r="E75" s="79">
        <v>3175000</v>
      </c>
      <c r="F75" s="114">
        <v>3251000</v>
      </c>
      <c r="G75" s="79">
        <v>3251000</v>
      </c>
      <c r="H75" s="155">
        <f t="shared" si="2"/>
        <v>1</v>
      </c>
      <c r="I75" s="137"/>
      <c r="J75" s="114"/>
      <c r="K75" s="79"/>
      <c r="L75" s="197"/>
    </row>
    <row r="76" spans="1:12" ht="18.75" customHeight="1">
      <c r="A76" s="7"/>
      <c r="B76" s="7"/>
      <c r="C76" s="7"/>
      <c r="D76" s="93" t="s">
        <v>56</v>
      </c>
      <c r="E76" s="70"/>
      <c r="F76" s="115"/>
      <c r="G76" s="70"/>
      <c r="H76" s="161"/>
      <c r="I76" s="141">
        <v>2354000</v>
      </c>
      <c r="J76" s="115">
        <v>2395000</v>
      </c>
      <c r="K76" s="115">
        <v>2395000</v>
      </c>
      <c r="L76" s="204">
        <f>K76/J76</f>
        <v>1</v>
      </c>
    </row>
    <row r="77" spans="1:12" ht="18.75" customHeight="1">
      <c r="A77" s="7"/>
      <c r="B77" s="7"/>
      <c r="C77" s="7"/>
      <c r="D77" s="96" t="s">
        <v>57</v>
      </c>
      <c r="E77" s="95"/>
      <c r="F77" s="122"/>
      <c r="G77" s="95"/>
      <c r="H77" s="159"/>
      <c r="I77" s="143">
        <v>346000</v>
      </c>
      <c r="J77" s="122">
        <v>381000</v>
      </c>
      <c r="K77" s="122">
        <v>381000</v>
      </c>
      <c r="L77" s="206">
        <f>K77/J77</f>
        <v>1</v>
      </c>
    </row>
    <row r="78" spans="1:12" ht="18.75" customHeight="1">
      <c r="A78" s="7"/>
      <c r="B78" s="92"/>
      <c r="C78" s="92"/>
      <c r="D78" s="92" t="s">
        <v>58</v>
      </c>
      <c r="E78" s="71"/>
      <c r="F78" s="127"/>
      <c r="G78" s="71"/>
      <c r="H78" s="167"/>
      <c r="I78" s="149">
        <v>475000</v>
      </c>
      <c r="J78" s="127">
        <v>475000</v>
      </c>
      <c r="K78" s="127">
        <v>475000</v>
      </c>
      <c r="L78" s="202">
        <f>K78/J78</f>
        <v>1</v>
      </c>
    </row>
    <row r="79" spans="1:12" ht="19.5" customHeight="1">
      <c r="A79" s="18"/>
      <c r="B79" s="30">
        <v>85328</v>
      </c>
      <c r="C79" s="30"/>
      <c r="D79" s="31" t="s">
        <v>9</v>
      </c>
      <c r="E79" s="32">
        <f>E82+E80</f>
        <v>620000</v>
      </c>
      <c r="F79" s="32">
        <f>F82+F80</f>
        <v>644710</v>
      </c>
      <c r="G79" s="32">
        <f>G82+G80</f>
        <v>684320</v>
      </c>
      <c r="H79" s="158">
        <f t="shared" si="2"/>
        <v>1.0614384762141118</v>
      </c>
      <c r="I79" s="251">
        <f>I84</f>
        <v>600000</v>
      </c>
      <c r="J79" s="21">
        <f>J84</f>
        <v>624710</v>
      </c>
      <c r="K79" s="252">
        <f>K84</f>
        <v>624710</v>
      </c>
      <c r="L79" s="201">
        <f>K79/J79</f>
        <v>1</v>
      </c>
    </row>
    <row r="80" spans="1:12" ht="26.25" customHeight="1">
      <c r="A80" s="22"/>
      <c r="B80" s="26"/>
      <c r="C80" s="23"/>
      <c r="D80" s="82" t="s">
        <v>72</v>
      </c>
      <c r="E80" s="83">
        <f>E81</f>
        <v>600000</v>
      </c>
      <c r="F80" s="113">
        <f>F81</f>
        <v>624710</v>
      </c>
      <c r="G80" s="113">
        <f>G81</f>
        <v>624710</v>
      </c>
      <c r="H80" s="154">
        <f>G80/F80</f>
        <v>1</v>
      </c>
      <c r="I80" s="136"/>
      <c r="J80" s="113"/>
      <c r="K80" s="83"/>
      <c r="L80" s="196"/>
    </row>
    <row r="81" spans="1:12" ht="41.25" customHeight="1">
      <c r="A81" s="18"/>
      <c r="B81" s="24"/>
      <c r="C81" s="28">
        <v>201</v>
      </c>
      <c r="D81" s="63" t="s">
        <v>94</v>
      </c>
      <c r="E81" s="79">
        <v>600000</v>
      </c>
      <c r="F81" s="114">
        <v>624710</v>
      </c>
      <c r="G81" s="79">
        <v>624710</v>
      </c>
      <c r="H81" s="155">
        <f>G81/F81</f>
        <v>1</v>
      </c>
      <c r="I81" s="137"/>
      <c r="J81" s="114"/>
      <c r="K81" s="79"/>
      <c r="L81" s="197"/>
    </row>
    <row r="82" spans="1:12" ht="19.5" customHeight="1">
      <c r="A82" s="73"/>
      <c r="B82" s="73"/>
      <c r="C82" s="74"/>
      <c r="D82" s="93" t="s">
        <v>69</v>
      </c>
      <c r="E82" s="70">
        <f>E83</f>
        <v>20000</v>
      </c>
      <c r="F82" s="115">
        <f>F83</f>
        <v>20000</v>
      </c>
      <c r="G82" s="115">
        <f>G83</f>
        <v>59610</v>
      </c>
      <c r="H82" s="161">
        <f t="shared" si="2"/>
        <v>2.9805</v>
      </c>
      <c r="I82" s="141"/>
      <c r="J82" s="115"/>
      <c r="K82" s="70"/>
      <c r="L82" s="204"/>
    </row>
    <row r="83" spans="1:12" ht="26.25" customHeight="1">
      <c r="A83" s="72"/>
      <c r="B83" s="72"/>
      <c r="C83" s="28">
        <v>235</v>
      </c>
      <c r="D83" s="63" t="s">
        <v>84</v>
      </c>
      <c r="E83" s="36">
        <v>20000</v>
      </c>
      <c r="F83" s="108">
        <v>20000</v>
      </c>
      <c r="G83" s="36">
        <v>59610</v>
      </c>
      <c r="H83" s="160">
        <f t="shared" si="2"/>
        <v>2.9805</v>
      </c>
      <c r="I83" s="142"/>
      <c r="J83" s="108"/>
      <c r="K83" s="36"/>
      <c r="L83" s="205"/>
    </row>
    <row r="84" spans="1:12" ht="19.5" customHeight="1">
      <c r="A84" s="377"/>
      <c r="B84" s="28"/>
      <c r="C84" s="28"/>
      <c r="D84" s="182" t="s">
        <v>61</v>
      </c>
      <c r="E84" s="104"/>
      <c r="F84" s="128"/>
      <c r="G84" s="104"/>
      <c r="H84" s="173"/>
      <c r="I84" s="150">
        <v>600000</v>
      </c>
      <c r="J84" s="128">
        <v>624710</v>
      </c>
      <c r="K84" s="128">
        <v>624710</v>
      </c>
      <c r="L84" s="203">
        <f>K84/J84</f>
        <v>1</v>
      </c>
    </row>
    <row r="85" spans="1:12" ht="19.5" customHeight="1">
      <c r="A85" s="18"/>
      <c r="B85" s="30">
        <v>85395</v>
      </c>
      <c r="C85" s="30"/>
      <c r="D85" s="31" t="s">
        <v>74</v>
      </c>
      <c r="E85" s="32"/>
      <c r="F85" s="32">
        <f>F86</f>
        <v>35194</v>
      </c>
      <c r="G85" s="32">
        <f>G86</f>
        <v>33840</v>
      </c>
      <c r="H85" s="158">
        <f t="shared" si="2"/>
        <v>0.9615275331022334</v>
      </c>
      <c r="I85" s="251"/>
      <c r="J85" s="21">
        <f>J88</f>
        <v>35194</v>
      </c>
      <c r="K85" s="252">
        <f>K88</f>
        <v>33840</v>
      </c>
      <c r="L85" s="201">
        <f>K85/J85</f>
        <v>0.9615275331022334</v>
      </c>
    </row>
    <row r="86" spans="1:12" ht="26.25" customHeight="1">
      <c r="A86" s="22"/>
      <c r="B86" s="26"/>
      <c r="C86" s="26"/>
      <c r="D86" s="82" t="s">
        <v>102</v>
      </c>
      <c r="E86" s="83"/>
      <c r="F86" s="113">
        <f>F87</f>
        <v>35194</v>
      </c>
      <c r="G86" s="113">
        <f>G87</f>
        <v>33840</v>
      </c>
      <c r="H86" s="154">
        <f>G86/F86</f>
        <v>0.9615275331022334</v>
      </c>
      <c r="I86" s="136"/>
      <c r="J86" s="113"/>
      <c r="K86" s="83"/>
      <c r="L86" s="196"/>
    </row>
    <row r="87" spans="1:12" ht="41.25" customHeight="1">
      <c r="A87" s="18"/>
      <c r="B87" s="24"/>
      <c r="C87" s="28">
        <v>201</v>
      </c>
      <c r="D87" s="63" t="s">
        <v>94</v>
      </c>
      <c r="E87" s="79"/>
      <c r="F87" s="114">
        <v>35194</v>
      </c>
      <c r="G87" s="79">
        <v>33840</v>
      </c>
      <c r="H87" s="155">
        <f>G87/F87</f>
        <v>0.9615275331022334</v>
      </c>
      <c r="I87" s="137"/>
      <c r="J87" s="114"/>
      <c r="K87" s="79"/>
      <c r="L87" s="197"/>
    </row>
    <row r="88" spans="1:12" ht="19.5" customHeight="1">
      <c r="A88" s="68"/>
      <c r="B88" s="68"/>
      <c r="C88" s="92"/>
      <c r="D88" s="182" t="s">
        <v>103</v>
      </c>
      <c r="E88" s="104"/>
      <c r="F88" s="128"/>
      <c r="G88" s="128"/>
      <c r="H88" s="173"/>
      <c r="I88" s="150"/>
      <c r="J88" s="128">
        <v>35194</v>
      </c>
      <c r="K88" s="104">
        <v>33840</v>
      </c>
      <c r="L88" s="203">
        <f>K88/J88</f>
        <v>0.9615275331022334</v>
      </c>
    </row>
    <row r="89" spans="1:12" ht="19.5" customHeight="1">
      <c r="A89" s="29">
        <v>900</v>
      </c>
      <c r="B89" s="15"/>
      <c r="C89" s="15"/>
      <c r="D89" s="16" t="s">
        <v>10</v>
      </c>
      <c r="E89" s="17">
        <f>E90</f>
        <v>2954243</v>
      </c>
      <c r="F89" s="111">
        <f>F90</f>
        <v>3472917</v>
      </c>
      <c r="G89" s="111">
        <f>G90</f>
        <v>3472917</v>
      </c>
      <c r="H89" s="152">
        <f t="shared" si="2"/>
        <v>1</v>
      </c>
      <c r="I89" s="253">
        <f>I90</f>
        <v>2954243</v>
      </c>
      <c r="J89" s="17">
        <f>J90</f>
        <v>3472917</v>
      </c>
      <c r="K89" s="258">
        <f>K90</f>
        <v>3179192</v>
      </c>
      <c r="L89" s="194">
        <f>K89/J89</f>
        <v>0.9154241232946252</v>
      </c>
    </row>
    <row r="90" spans="1:12" ht="19.5" customHeight="1">
      <c r="A90" s="33"/>
      <c r="B90" s="19">
        <v>90015</v>
      </c>
      <c r="C90" s="19"/>
      <c r="D90" s="20" t="s">
        <v>11</v>
      </c>
      <c r="E90" s="21">
        <f>E91+E93</f>
        <v>2954243</v>
      </c>
      <c r="F90" s="112">
        <f>F91+F93</f>
        <v>3472917</v>
      </c>
      <c r="G90" s="112">
        <f>G91+G93</f>
        <v>3472917</v>
      </c>
      <c r="H90" s="153">
        <f t="shared" si="2"/>
        <v>1</v>
      </c>
      <c r="I90" s="254">
        <f>I95</f>
        <v>2954243</v>
      </c>
      <c r="J90" s="21">
        <f>J95</f>
        <v>3472917</v>
      </c>
      <c r="K90" s="259">
        <f>K95</f>
        <v>3179192</v>
      </c>
      <c r="L90" s="195">
        <f>K90/J90</f>
        <v>0.9154241232946252</v>
      </c>
    </row>
    <row r="91" spans="1:12" ht="19.5" customHeight="1">
      <c r="A91" s="22"/>
      <c r="B91" s="26"/>
      <c r="C91" s="26"/>
      <c r="D91" s="82" t="s">
        <v>12</v>
      </c>
      <c r="E91" s="83">
        <f>E92</f>
        <v>2550000</v>
      </c>
      <c r="F91" s="113">
        <f>F92</f>
        <v>3364000</v>
      </c>
      <c r="G91" s="113">
        <f>G92</f>
        <v>3364000</v>
      </c>
      <c r="H91" s="154">
        <f t="shared" si="2"/>
        <v>1</v>
      </c>
      <c r="I91" s="136"/>
      <c r="J91" s="113"/>
      <c r="K91" s="83"/>
      <c r="L91" s="196"/>
    </row>
    <row r="92" spans="1:12" ht="39" customHeight="1">
      <c r="A92" s="18"/>
      <c r="B92" s="24"/>
      <c r="C92" s="28">
        <v>201</v>
      </c>
      <c r="D92" s="63" t="s">
        <v>94</v>
      </c>
      <c r="E92" s="79">
        <v>2550000</v>
      </c>
      <c r="F92" s="114">
        <v>3364000</v>
      </c>
      <c r="G92" s="79">
        <v>3364000</v>
      </c>
      <c r="H92" s="155">
        <f t="shared" si="2"/>
        <v>1</v>
      </c>
      <c r="I92" s="137"/>
      <c r="J92" s="114"/>
      <c r="K92" s="79"/>
      <c r="L92" s="197"/>
    </row>
    <row r="93" spans="1:12" ht="26.25" customHeight="1">
      <c r="A93" s="22"/>
      <c r="B93" s="26"/>
      <c r="C93" s="26"/>
      <c r="D93" s="109" t="s">
        <v>13</v>
      </c>
      <c r="E93" s="97">
        <f>E94</f>
        <v>404243</v>
      </c>
      <c r="F93" s="117">
        <f>F94</f>
        <v>108917</v>
      </c>
      <c r="G93" s="117">
        <f>G94</f>
        <v>108917</v>
      </c>
      <c r="H93" s="162">
        <f t="shared" si="2"/>
        <v>1</v>
      </c>
      <c r="I93" s="144"/>
      <c r="J93" s="117"/>
      <c r="K93" s="97"/>
      <c r="L93" s="207"/>
    </row>
    <row r="94" spans="1:12" ht="40.5" customHeight="1">
      <c r="A94" s="18"/>
      <c r="B94" s="24"/>
      <c r="C94" s="28">
        <v>631</v>
      </c>
      <c r="D94" s="63" t="s">
        <v>105</v>
      </c>
      <c r="E94" s="79">
        <v>404243</v>
      </c>
      <c r="F94" s="114">
        <v>108917</v>
      </c>
      <c r="G94" s="79">
        <v>108917</v>
      </c>
      <c r="H94" s="155">
        <f t="shared" si="2"/>
        <v>1</v>
      </c>
      <c r="I94" s="137"/>
      <c r="J94" s="114"/>
      <c r="K94" s="79"/>
      <c r="L94" s="197"/>
    </row>
    <row r="95" spans="1:12" ht="26.25" customHeight="1">
      <c r="A95" s="7"/>
      <c r="B95" s="7"/>
      <c r="C95" s="90"/>
      <c r="D95" s="182" t="s">
        <v>138</v>
      </c>
      <c r="E95" s="104"/>
      <c r="F95" s="128"/>
      <c r="G95" s="104"/>
      <c r="H95" s="173"/>
      <c r="I95" s="150">
        <v>2954243</v>
      </c>
      <c r="J95" s="128">
        <v>3472917</v>
      </c>
      <c r="K95" s="128">
        <v>3179192</v>
      </c>
      <c r="L95" s="203">
        <f>K95/J95</f>
        <v>0.9154241232946252</v>
      </c>
    </row>
    <row r="96" spans="1:12" ht="48.75" customHeight="1" thickBot="1">
      <c r="A96" s="37"/>
      <c r="B96" s="38"/>
      <c r="C96" s="38"/>
      <c r="D96" s="237" t="s">
        <v>139</v>
      </c>
      <c r="E96" s="238">
        <f>E97+E114+E125+E136+E147+E168+E184</f>
        <v>82588339</v>
      </c>
      <c r="F96" s="238">
        <f>F97+F114+F125+F136+F147+F168+F184</f>
        <v>80052503</v>
      </c>
      <c r="G96" s="238">
        <f>G97+G114+G125+G136+G147+G168+G184</f>
        <v>80449614</v>
      </c>
      <c r="H96" s="239">
        <f>G96/F96</f>
        <v>1.0049606318992923</v>
      </c>
      <c r="I96" s="264">
        <f>I97+I114+I125+I136+I147+I168+I184</f>
        <v>74780739</v>
      </c>
      <c r="J96" s="270">
        <f>J97+J114+J125+J136+J147+J168+J184</f>
        <v>72431903</v>
      </c>
      <c r="K96" s="267">
        <f>K97+K114+K125+K136+K147+K168+K184</f>
        <v>72211958</v>
      </c>
      <c r="L96" s="240">
        <f>K96/J96</f>
        <v>0.9969634237001891</v>
      </c>
    </row>
    <row r="97" spans="1:12" ht="19.5" customHeight="1" thickTop="1">
      <c r="A97" s="39" t="s">
        <v>14</v>
      </c>
      <c r="B97" s="39"/>
      <c r="C97" s="40"/>
      <c r="D97" s="16" t="s">
        <v>15</v>
      </c>
      <c r="E97" s="118">
        <f>E102+E98</f>
        <v>885000</v>
      </c>
      <c r="F97" s="118">
        <f>F102+F98+F110</f>
        <v>952090</v>
      </c>
      <c r="G97" s="118">
        <f>G102+G98+G110</f>
        <v>994464</v>
      </c>
      <c r="H97" s="165">
        <f>G97/F97</f>
        <v>1.0445062966736338</v>
      </c>
      <c r="I97" s="265">
        <f>I102</f>
        <v>820000</v>
      </c>
      <c r="J97" s="41">
        <f>J102+J98+J110</f>
        <v>887090</v>
      </c>
      <c r="K97" s="41">
        <f>K102+K98+K110</f>
        <v>882113</v>
      </c>
      <c r="L97" s="210">
        <f>K97/J97</f>
        <v>0.9943895207927043</v>
      </c>
    </row>
    <row r="98" spans="1:12" ht="19.5" customHeight="1">
      <c r="A98" s="42"/>
      <c r="B98" s="357" t="s">
        <v>112</v>
      </c>
      <c r="C98" s="43"/>
      <c r="D98" s="44" t="s">
        <v>113</v>
      </c>
      <c r="E98" s="45"/>
      <c r="F98" s="119">
        <f>F99</f>
        <v>5740</v>
      </c>
      <c r="G98" s="119">
        <f>G99</f>
        <v>1990</v>
      </c>
      <c r="H98" s="166">
        <f>G98/F98</f>
        <v>0.34668989547038326</v>
      </c>
      <c r="I98" s="266"/>
      <c r="J98" s="45">
        <f>J101</f>
        <v>5740</v>
      </c>
      <c r="K98" s="45">
        <f>K101</f>
        <v>1990</v>
      </c>
      <c r="L98" s="211">
        <f>K98/J98</f>
        <v>0.34668989547038326</v>
      </c>
    </row>
    <row r="99" spans="1:12" ht="53.25" customHeight="1">
      <c r="A99" s="75"/>
      <c r="B99" s="76"/>
      <c r="C99" s="76"/>
      <c r="D99" s="91" t="s">
        <v>140</v>
      </c>
      <c r="E99" s="98"/>
      <c r="F99" s="120">
        <f>F100</f>
        <v>5740</v>
      </c>
      <c r="G99" s="120">
        <f>G100</f>
        <v>1990</v>
      </c>
      <c r="H99" s="163">
        <f>G99/F99</f>
        <v>0.34668989547038326</v>
      </c>
      <c r="I99" s="273"/>
      <c r="J99" s="98"/>
      <c r="K99" s="278"/>
      <c r="L99" s="208"/>
    </row>
    <row r="100" spans="1:12" ht="42" customHeight="1">
      <c r="A100" s="72"/>
      <c r="B100" s="72"/>
      <c r="C100" s="59" t="s">
        <v>62</v>
      </c>
      <c r="D100" s="34" t="s">
        <v>141</v>
      </c>
      <c r="E100" s="36"/>
      <c r="F100" s="108">
        <v>5740</v>
      </c>
      <c r="G100" s="36">
        <v>1990</v>
      </c>
      <c r="H100" s="160">
        <f>G100/F100</f>
        <v>0.34668989547038326</v>
      </c>
      <c r="I100" s="284"/>
      <c r="J100" s="36"/>
      <c r="K100" s="294"/>
      <c r="L100" s="205"/>
    </row>
    <row r="101" spans="1:12" ht="40.5" customHeight="1">
      <c r="A101" s="46"/>
      <c r="B101" s="189"/>
      <c r="C101" s="189"/>
      <c r="D101" s="151" t="s">
        <v>114</v>
      </c>
      <c r="E101" s="351"/>
      <c r="F101" s="352"/>
      <c r="G101" s="352"/>
      <c r="H101" s="353"/>
      <c r="I101" s="354"/>
      <c r="J101" s="351">
        <v>5740</v>
      </c>
      <c r="K101" s="355">
        <v>1990</v>
      </c>
      <c r="L101" s="356">
        <f>K101/J101</f>
        <v>0.34668989547038326</v>
      </c>
    </row>
    <row r="102" spans="1:12" ht="19.5" customHeight="1">
      <c r="A102" s="47"/>
      <c r="B102" s="43" t="s">
        <v>16</v>
      </c>
      <c r="C102" s="43"/>
      <c r="D102" s="44" t="s">
        <v>17</v>
      </c>
      <c r="E102" s="45">
        <f>E105+E103</f>
        <v>885000</v>
      </c>
      <c r="F102" s="119">
        <f>F105+F103</f>
        <v>940350</v>
      </c>
      <c r="G102" s="119">
        <f>G105+G103</f>
        <v>987701</v>
      </c>
      <c r="H102" s="166">
        <f>G102/F102</f>
        <v>1.0503546551815812</v>
      </c>
      <c r="I102" s="266">
        <f>I107+I108+I109</f>
        <v>820000</v>
      </c>
      <c r="J102" s="45">
        <f>J107+J108+J109</f>
        <v>875350</v>
      </c>
      <c r="K102" s="269">
        <f>K107+K108+K109</f>
        <v>875350</v>
      </c>
      <c r="L102" s="211">
        <f>K102/J102</f>
        <v>1</v>
      </c>
    </row>
    <row r="103" spans="1:12" ht="19.5" customHeight="1">
      <c r="A103" s="46"/>
      <c r="B103" s="49"/>
      <c r="C103" s="49"/>
      <c r="D103" s="106" t="s">
        <v>18</v>
      </c>
      <c r="E103" s="66">
        <f>E104</f>
        <v>820000</v>
      </c>
      <c r="F103" s="125">
        <f>F104</f>
        <v>875350</v>
      </c>
      <c r="G103" s="125">
        <f>G104</f>
        <v>875350</v>
      </c>
      <c r="H103" s="171">
        <f>G103/F103</f>
        <v>1</v>
      </c>
      <c r="I103" s="286"/>
      <c r="J103" s="66"/>
      <c r="K103" s="296"/>
      <c r="L103" s="216"/>
    </row>
    <row r="104" spans="1:12" ht="39.75" customHeight="1">
      <c r="A104" s="47"/>
      <c r="B104" s="48"/>
      <c r="C104" s="59" t="s">
        <v>62</v>
      </c>
      <c r="D104" s="34" t="s">
        <v>141</v>
      </c>
      <c r="E104" s="99">
        <v>820000</v>
      </c>
      <c r="F104" s="121">
        <v>875350</v>
      </c>
      <c r="G104" s="99">
        <v>875350</v>
      </c>
      <c r="H104" s="164">
        <f>G104/F104</f>
        <v>1</v>
      </c>
      <c r="I104" s="274"/>
      <c r="J104" s="99"/>
      <c r="K104" s="279"/>
      <c r="L104" s="209"/>
    </row>
    <row r="105" spans="1:12" ht="19.5" customHeight="1">
      <c r="A105" s="75"/>
      <c r="B105" s="75"/>
      <c r="C105" s="76"/>
      <c r="D105" s="93" t="s">
        <v>70</v>
      </c>
      <c r="E105" s="98">
        <f>SUM(E106)</f>
        <v>65000</v>
      </c>
      <c r="F105" s="120">
        <f>F106</f>
        <v>65000</v>
      </c>
      <c r="G105" s="120">
        <f>G106</f>
        <v>112351</v>
      </c>
      <c r="H105" s="163">
        <f>G105/F105</f>
        <v>1.728476923076923</v>
      </c>
      <c r="I105" s="273"/>
      <c r="J105" s="98"/>
      <c r="K105" s="278"/>
      <c r="L105" s="208"/>
    </row>
    <row r="106" spans="1:12" ht="26.25" customHeight="1">
      <c r="A106" s="72"/>
      <c r="B106" s="72"/>
      <c r="C106" s="28">
        <v>235</v>
      </c>
      <c r="D106" s="63" t="s">
        <v>84</v>
      </c>
      <c r="E106" s="36">
        <v>65000</v>
      </c>
      <c r="F106" s="108">
        <v>65000</v>
      </c>
      <c r="G106" s="36">
        <v>112351</v>
      </c>
      <c r="H106" s="160">
        <f>G106/F106</f>
        <v>1.728476923076923</v>
      </c>
      <c r="I106" s="284"/>
      <c r="J106" s="36"/>
      <c r="K106" s="294"/>
      <c r="L106" s="205"/>
    </row>
    <row r="107" spans="1:12" ht="19.5" customHeight="1">
      <c r="A107" s="7"/>
      <c r="B107" s="7"/>
      <c r="C107" s="7"/>
      <c r="D107" s="86" t="s">
        <v>56</v>
      </c>
      <c r="E107" s="70"/>
      <c r="F107" s="115"/>
      <c r="G107" s="70"/>
      <c r="H107" s="161"/>
      <c r="I107" s="275">
        <v>596000</v>
      </c>
      <c r="J107" s="70">
        <v>608000</v>
      </c>
      <c r="K107" s="280">
        <v>608000</v>
      </c>
      <c r="L107" s="204">
        <f>K107/J107</f>
        <v>1</v>
      </c>
    </row>
    <row r="108" spans="1:12" ht="19.5" customHeight="1">
      <c r="A108" s="7"/>
      <c r="B108" s="7"/>
      <c r="C108" s="7"/>
      <c r="D108" s="184" t="s">
        <v>57</v>
      </c>
      <c r="E108" s="185"/>
      <c r="F108" s="186"/>
      <c r="G108" s="185"/>
      <c r="H108" s="187"/>
      <c r="I108" s="303">
        <v>102900</v>
      </c>
      <c r="J108" s="185">
        <v>151404</v>
      </c>
      <c r="K108" s="304">
        <v>151404</v>
      </c>
      <c r="L108" s="212">
        <f>K108/J108</f>
        <v>1</v>
      </c>
    </row>
    <row r="109" spans="1:12" ht="19.5" customHeight="1">
      <c r="A109" s="92"/>
      <c r="B109" s="92"/>
      <c r="C109" s="92"/>
      <c r="D109" s="27" t="s">
        <v>58</v>
      </c>
      <c r="E109" s="71"/>
      <c r="F109" s="127"/>
      <c r="G109" s="71"/>
      <c r="H109" s="167"/>
      <c r="I109" s="285">
        <v>121100</v>
      </c>
      <c r="J109" s="71">
        <v>115946</v>
      </c>
      <c r="K109" s="295">
        <v>115946</v>
      </c>
      <c r="L109" s="202">
        <f>K109/J109</f>
        <v>1</v>
      </c>
    </row>
    <row r="110" spans="1:12" ht="40.5" customHeight="1">
      <c r="A110" s="47"/>
      <c r="B110" s="358" t="s">
        <v>115</v>
      </c>
      <c r="C110" s="52"/>
      <c r="D110" s="53" t="s">
        <v>142</v>
      </c>
      <c r="E110" s="54"/>
      <c r="F110" s="123">
        <f>F111</f>
        <v>6000</v>
      </c>
      <c r="G110" s="123">
        <f>G111</f>
        <v>4773</v>
      </c>
      <c r="H110" s="169">
        <f>G110/F110</f>
        <v>0.7955</v>
      </c>
      <c r="I110" s="271"/>
      <c r="J110" s="54">
        <f>J113</f>
        <v>6000</v>
      </c>
      <c r="K110" s="54">
        <f>K113</f>
        <v>4773</v>
      </c>
      <c r="L110" s="213">
        <f>K110/J110</f>
        <v>0.7955</v>
      </c>
    </row>
    <row r="111" spans="1:12" ht="25.5" customHeight="1">
      <c r="A111" s="55"/>
      <c r="B111" s="56"/>
      <c r="C111" s="56"/>
      <c r="D111" s="91" t="s">
        <v>116</v>
      </c>
      <c r="E111" s="98"/>
      <c r="F111" s="120">
        <f>F112</f>
        <v>6000</v>
      </c>
      <c r="G111" s="120">
        <f>G112</f>
        <v>4773</v>
      </c>
      <c r="H111" s="163">
        <f>G111/F111</f>
        <v>0.7955</v>
      </c>
      <c r="I111" s="273"/>
      <c r="J111" s="98"/>
      <c r="K111" s="278"/>
      <c r="L111" s="208"/>
    </row>
    <row r="112" spans="1:12" ht="41.25" customHeight="1">
      <c r="A112" s="47"/>
      <c r="B112" s="48"/>
      <c r="C112" s="59" t="s">
        <v>62</v>
      </c>
      <c r="D112" s="34" t="s">
        <v>141</v>
      </c>
      <c r="E112" s="100"/>
      <c r="F112" s="124">
        <v>6000</v>
      </c>
      <c r="G112" s="100">
        <v>4773</v>
      </c>
      <c r="H112" s="170">
        <f>G112/F112</f>
        <v>0.7955</v>
      </c>
      <c r="I112" s="283"/>
      <c r="J112" s="100"/>
      <c r="K112" s="292"/>
      <c r="L112" s="214"/>
    </row>
    <row r="113" spans="1:12" ht="19.5" customHeight="1">
      <c r="A113" s="47"/>
      <c r="B113" s="48"/>
      <c r="C113" s="42"/>
      <c r="D113" s="86" t="s">
        <v>117</v>
      </c>
      <c r="E113" s="70"/>
      <c r="F113" s="115"/>
      <c r="G113" s="70"/>
      <c r="H113" s="161"/>
      <c r="I113" s="275"/>
      <c r="J113" s="70">
        <v>6000</v>
      </c>
      <c r="K113" s="280">
        <v>4773</v>
      </c>
      <c r="L113" s="203">
        <f>K113/J113</f>
        <v>0.7955</v>
      </c>
    </row>
    <row r="114" spans="1:12" ht="19.5" customHeight="1">
      <c r="A114" s="13">
        <v>700</v>
      </c>
      <c r="B114" s="14"/>
      <c r="C114" s="14"/>
      <c r="D114" s="50" t="s">
        <v>19</v>
      </c>
      <c r="E114" s="51">
        <f>E115</f>
        <v>7762000</v>
      </c>
      <c r="F114" s="132">
        <f>F115</f>
        <v>7770000</v>
      </c>
      <c r="G114" s="132">
        <f>G115</f>
        <v>8300141</v>
      </c>
      <c r="H114" s="168">
        <f aca="true" t="shared" si="8" ref="H114:H123">G114/F114</f>
        <v>1.068229214929215</v>
      </c>
      <c r="I114" s="277">
        <f>I115</f>
        <v>212000</v>
      </c>
      <c r="J114" s="51">
        <f>J115</f>
        <v>220000</v>
      </c>
      <c r="K114" s="282">
        <f>K115</f>
        <v>219653</v>
      </c>
      <c r="L114" s="210">
        <f>K114/J114</f>
        <v>0.9984227272727273</v>
      </c>
    </row>
    <row r="115" spans="1:12" ht="19.5" customHeight="1">
      <c r="A115" s="57"/>
      <c r="B115" s="58">
        <v>70005</v>
      </c>
      <c r="C115" s="58"/>
      <c r="D115" s="53" t="s">
        <v>20</v>
      </c>
      <c r="E115" s="123">
        <f>E122+E116+E118+E120</f>
        <v>7762000</v>
      </c>
      <c r="F115" s="123">
        <f>F122+F116+F118+F120</f>
        <v>7770000</v>
      </c>
      <c r="G115" s="123">
        <f>G122+G116+G118+G120</f>
        <v>8300141</v>
      </c>
      <c r="H115" s="169">
        <f t="shared" si="8"/>
        <v>1.068229214929215</v>
      </c>
      <c r="I115" s="271">
        <f>I124</f>
        <v>212000</v>
      </c>
      <c r="J115" s="54">
        <f>J124</f>
        <v>220000</v>
      </c>
      <c r="K115" s="272">
        <f>K124</f>
        <v>219653</v>
      </c>
      <c r="L115" s="213">
        <f>K115/J115</f>
        <v>0.9984227272727273</v>
      </c>
    </row>
    <row r="116" spans="1:12" ht="25.5" customHeight="1">
      <c r="A116" s="55"/>
      <c r="B116" s="56"/>
      <c r="C116" s="56"/>
      <c r="D116" s="101" t="s">
        <v>21</v>
      </c>
      <c r="E116" s="66">
        <f>E117</f>
        <v>206000</v>
      </c>
      <c r="F116" s="125">
        <f>F117</f>
        <v>206000</v>
      </c>
      <c r="G116" s="125">
        <f>G117</f>
        <v>206000</v>
      </c>
      <c r="H116" s="171">
        <f t="shared" si="8"/>
        <v>1</v>
      </c>
      <c r="I116" s="286"/>
      <c r="J116" s="66"/>
      <c r="K116" s="296"/>
      <c r="L116" s="216"/>
    </row>
    <row r="117" spans="1:12" ht="38.25" customHeight="1">
      <c r="A117" s="47"/>
      <c r="B117" s="48"/>
      <c r="C117" s="59" t="s">
        <v>62</v>
      </c>
      <c r="D117" s="34" t="s">
        <v>141</v>
      </c>
      <c r="E117" s="102">
        <v>206000</v>
      </c>
      <c r="F117" s="126">
        <v>206000</v>
      </c>
      <c r="G117" s="102">
        <v>206000</v>
      </c>
      <c r="H117" s="172">
        <f t="shared" si="8"/>
        <v>1</v>
      </c>
      <c r="I117" s="289"/>
      <c r="J117" s="102"/>
      <c r="K117" s="299"/>
      <c r="L117" s="217"/>
    </row>
    <row r="118" spans="1:12" ht="19.5" customHeight="1">
      <c r="A118" s="75"/>
      <c r="B118" s="75"/>
      <c r="C118" s="76"/>
      <c r="D118" s="91" t="s">
        <v>118</v>
      </c>
      <c r="E118" s="98">
        <f>E119</f>
        <v>6000</v>
      </c>
      <c r="F118" s="120">
        <f>F119</f>
        <v>4000</v>
      </c>
      <c r="G118" s="120">
        <f>G119</f>
        <v>3747</v>
      </c>
      <c r="H118" s="171">
        <f t="shared" si="8"/>
        <v>0.93675</v>
      </c>
      <c r="I118" s="273"/>
      <c r="J118" s="98"/>
      <c r="K118" s="278"/>
      <c r="L118" s="208"/>
    </row>
    <row r="119" spans="1:12" ht="39.75" customHeight="1">
      <c r="A119" s="72"/>
      <c r="B119" s="72"/>
      <c r="C119" s="68">
        <v>641</v>
      </c>
      <c r="D119" s="105" t="s">
        <v>119</v>
      </c>
      <c r="E119" s="36">
        <v>6000</v>
      </c>
      <c r="F119" s="108">
        <v>4000</v>
      </c>
      <c r="G119" s="36">
        <v>3747</v>
      </c>
      <c r="H119" s="172">
        <f t="shared" si="8"/>
        <v>0.93675</v>
      </c>
      <c r="I119" s="284"/>
      <c r="J119" s="36"/>
      <c r="K119" s="294"/>
      <c r="L119" s="205"/>
    </row>
    <row r="120" spans="1:12" ht="27" customHeight="1">
      <c r="A120" s="75"/>
      <c r="B120" s="75"/>
      <c r="C120" s="76"/>
      <c r="D120" s="91" t="s">
        <v>120</v>
      </c>
      <c r="E120" s="98"/>
      <c r="F120" s="120">
        <f>F121</f>
        <v>10000</v>
      </c>
      <c r="G120" s="120">
        <f>G121</f>
        <v>9906</v>
      </c>
      <c r="H120" s="171">
        <f t="shared" si="8"/>
        <v>0.9906</v>
      </c>
      <c r="I120" s="273"/>
      <c r="J120" s="98"/>
      <c r="K120" s="278"/>
      <c r="L120" s="208"/>
    </row>
    <row r="121" spans="1:12" ht="39.75" customHeight="1">
      <c r="A121" s="72"/>
      <c r="B121" s="72"/>
      <c r="C121" s="59" t="s">
        <v>62</v>
      </c>
      <c r="D121" s="34" t="s">
        <v>141</v>
      </c>
      <c r="E121" s="36"/>
      <c r="F121" s="108">
        <v>10000</v>
      </c>
      <c r="G121" s="36">
        <v>9906</v>
      </c>
      <c r="H121" s="172">
        <f t="shared" si="8"/>
        <v>0.9906</v>
      </c>
      <c r="I121" s="284"/>
      <c r="J121" s="36"/>
      <c r="K121" s="294"/>
      <c r="L121" s="205"/>
    </row>
    <row r="122" spans="1:12" ht="27.75" customHeight="1">
      <c r="A122" s="75"/>
      <c r="B122" s="75"/>
      <c r="C122" s="76"/>
      <c r="D122" s="91" t="s">
        <v>71</v>
      </c>
      <c r="E122" s="98">
        <f>SUM(E123)</f>
        <v>7550000</v>
      </c>
      <c r="F122" s="120">
        <f>F123</f>
        <v>7550000</v>
      </c>
      <c r="G122" s="120">
        <f>G123</f>
        <v>8080488</v>
      </c>
      <c r="H122" s="163">
        <f t="shared" si="8"/>
        <v>1.0702633112582782</v>
      </c>
      <c r="I122" s="273"/>
      <c r="J122" s="98"/>
      <c r="K122" s="278"/>
      <c r="L122" s="208"/>
    </row>
    <row r="123" spans="1:12" ht="27.75" customHeight="1">
      <c r="A123" s="72"/>
      <c r="B123" s="72"/>
      <c r="C123" s="68">
        <v>235</v>
      </c>
      <c r="D123" s="63" t="s">
        <v>84</v>
      </c>
      <c r="E123" s="36">
        <v>7550000</v>
      </c>
      <c r="F123" s="108">
        <v>7550000</v>
      </c>
      <c r="G123" s="36">
        <v>8080488</v>
      </c>
      <c r="H123" s="160">
        <f t="shared" si="8"/>
        <v>1.0702633112582782</v>
      </c>
      <c r="I123" s="284"/>
      <c r="J123" s="36"/>
      <c r="K123" s="294"/>
      <c r="L123" s="205"/>
    </row>
    <row r="124" spans="1:12" ht="19.5" customHeight="1">
      <c r="A124" s="59"/>
      <c r="B124" s="189"/>
      <c r="C124" s="190"/>
      <c r="D124" s="191" t="s">
        <v>63</v>
      </c>
      <c r="E124" s="104"/>
      <c r="F124" s="128"/>
      <c r="G124" s="104"/>
      <c r="H124" s="173"/>
      <c r="I124" s="257">
        <v>212000</v>
      </c>
      <c r="J124" s="104">
        <v>220000</v>
      </c>
      <c r="K124" s="262">
        <v>219653</v>
      </c>
      <c r="L124" s="203">
        <f>K124/J124</f>
        <v>0.9984227272727273</v>
      </c>
    </row>
    <row r="125" spans="1:12" ht="19.5" customHeight="1">
      <c r="A125" s="29">
        <v>710</v>
      </c>
      <c r="B125" s="15"/>
      <c r="C125" s="15"/>
      <c r="D125" s="16" t="s">
        <v>22</v>
      </c>
      <c r="E125" s="41">
        <f>E126+E130</f>
        <v>481000</v>
      </c>
      <c r="F125" s="41">
        <f>F126+F130</f>
        <v>455300</v>
      </c>
      <c r="G125" s="41">
        <f>G126+G130</f>
        <v>455190</v>
      </c>
      <c r="H125" s="165">
        <f>G125/F125</f>
        <v>0.99975840105425</v>
      </c>
      <c r="I125" s="265">
        <f>I126+I130</f>
        <v>481000</v>
      </c>
      <c r="J125" s="41">
        <f>J126+J130</f>
        <v>455300</v>
      </c>
      <c r="K125" s="268">
        <f>K126+K130</f>
        <v>455190</v>
      </c>
      <c r="L125" s="210">
        <f>K125/J125</f>
        <v>0.99975840105425</v>
      </c>
    </row>
    <row r="126" spans="1:12" ht="19.5" customHeight="1">
      <c r="A126" s="57"/>
      <c r="B126" s="58">
        <v>71013</v>
      </c>
      <c r="C126" s="58"/>
      <c r="D126" s="53" t="s">
        <v>23</v>
      </c>
      <c r="E126" s="54">
        <f aca="true" t="shared" si="9" ref="E126:G127">E127</f>
        <v>176000</v>
      </c>
      <c r="F126" s="123">
        <f t="shared" si="9"/>
        <v>147000</v>
      </c>
      <c r="G126" s="123">
        <f t="shared" si="9"/>
        <v>147000</v>
      </c>
      <c r="H126" s="169">
        <f>G126/F126</f>
        <v>1</v>
      </c>
      <c r="I126" s="271">
        <f>I129</f>
        <v>176000</v>
      </c>
      <c r="J126" s="54">
        <f>J129</f>
        <v>147000</v>
      </c>
      <c r="K126" s="272">
        <f>K129</f>
        <v>147000</v>
      </c>
      <c r="L126" s="213">
        <f>K126/J126</f>
        <v>1</v>
      </c>
    </row>
    <row r="127" spans="1:12" ht="19.5" customHeight="1">
      <c r="A127" s="55"/>
      <c r="B127" s="56"/>
      <c r="C127" s="56"/>
      <c r="D127" s="91" t="s">
        <v>24</v>
      </c>
      <c r="E127" s="98">
        <f t="shared" si="9"/>
        <v>176000</v>
      </c>
      <c r="F127" s="120">
        <f t="shared" si="9"/>
        <v>147000</v>
      </c>
      <c r="G127" s="120">
        <f t="shared" si="9"/>
        <v>147000</v>
      </c>
      <c r="H127" s="163">
        <f>G127/F127</f>
        <v>1</v>
      </c>
      <c r="I127" s="273"/>
      <c r="J127" s="98"/>
      <c r="K127" s="278"/>
      <c r="L127" s="208"/>
    </row>
    <row r="128" spans="1:12" ht="42" customHeight="1">
      <c r="A128" s="47"/>
      <c r="B128" s="48"/>
      <c r="C128" s="59" t="s">
        <v>62</v>
      </c>
      <c r="D128" s="34" t="s">
        <v>141</v>
      </c>
      <c r="E128" s="99">
        <v>176000</v>
      </c>
      <c r="F128" s="121">
        <v>147000</v>
      </c>
      <c r="G128" s="99">
        <v>147000</v>
      </c>
      <c r="H128" s="164">
        <f>G128/F128</f>
        <v>1</v>
      </c>
      <c r="I128" s="274"/>
      <c r="J128" s="99"/>
      <c r="K128" s="279"/>
      <c r="L128" s="209"/>
    </row>
    <row r="129" spans="1:12" ht="29.25" customHeight="1">
      <c r="A129" s="46"/>
      <c r="B129" s="189"/>
      <c r="C129" s="59"/>
      <c r="D129" s="182" t="s">
        <v>64</v>
      </c>
      <c r="E129" s="104"/>
      <c r="F129" s="128"/>
      <c r="G129" s="104"/>
      <c r="H129" s="173"/>
      <c r="I129" s="257">
        <v>176000</v>
      </c>
      <c r="J129" s="104">
        <v>147000</v>
      </c>
      <c r="K129" s="262">
        <v>147000</v>
      </c>
      <c r="L129" s="203">
        <f>K129/J129</f>
        <v>1</v>
      </c>
    </row>
    <row r="130" spans="1:12" ht="19.5" customHeight="1">
      <c r="A130" s="57"/>
      <c r="B130" s="61">
        <v>71015</v>
      </c>
      <c r="C130" s="61"/>
      <c r="D130" s="44" t="s">
        <v>25</v>
      </c>
      <c r="E130" s="45">
        <f>SUM(E131:E131)</f>
        <v>305000</v>
      </c>
      <c r="F130" s="119">
        <f>F131</f>
        <v>308300</v>
      </c>
      <c r="G130" s="119">
        <f>G131</f>
        <v>308190</v>
      </c>
      <c r="H130" s="166">
        <f>G130/F130</f>
        <v>0.9996432046707752</v>
      </c>
      <c r="I130" s="266">
        <f>I133+I134+I135</f>
        <v>305000</v>
      </c>
      <c r="J130" s="45">
        <f>J133+J134+J135</f>
        <v>308300</v>
      </c>
      <c r="K130" s="269">
        <f>K133+K134+K135</f>
        <v>308190</v>
      </c>
      <c r="L130" s="211">
        <f>K130/J130</f>
        <v>0.9996432046707752</v>
      </c>
    </row>
    <row r="131" spans="1:12" ht="27.75" customHeight="1">
      <c r="A131" s="55"/>
      <c r="B131" s="64"/>
      <c r="C131" s="60"/>
      <c r="D131" s="103" t="s">
        <v>26</v>
      </c>
      <c r="E131" s="98">
        <f>E132</f>
        <v>305000</v>
      </c>
      <c r="F131" s="120">
        <f>F132</f>
        <v>308300</v>
      </c>
      <c r="G131" s="120">
        <f>G132</f>
        <v>308190</v>
      </c>
      <c r="H131" s="163">
        <f>G131/F131</f>
        <v>0.9996432046707752</v>
      </c>
      <c r="I131" s="273"/>
      <c r="J131" s="98"/>
      <c r="K131" s="278"/>
      <c r="L131" s="208"/>
    </row>
    <row r="132" spans="1:12" ht="42" customHeight="1">
      <c r="A132" s="47"/>
      <c r="B132" s="48"/>
      <c r="C132" s="59" t="s">
        <v>62</v>
      </c>
      <c r="D132" s="34" t="s">
        <v>141</v>
      </c>
      <c r="E132" s="100">
        <v>305000</v>
      </c>
      <c r="F132" s="124">
        <v>308300</v>
      </c>
      <c r="G132" s="100">
        <v>308190</v>
      </c>
      <c r="H132" s="170">
        <f>G132/F132</f>
        <v>0.9996432046707752</v>
      </c>
      <c r="I132" s="283"/>
      <c r="J132" s="100"/>
      <c r="K132" s="292"/>
      <c r="L132" s="214"/>
    </row>
    <row r="133" spans="1:12" ht="19.5" customHeight="1">
      <c r="A133" s="7"/>
      <c r="B133" s="7"/>
      <c r="C133" s="7"/>
      <c r="D133" s="88" t="s">
        <v>56</v>
      </c>
      <c r="E133" s="95"/>
      <c r="F133" s="122"/>
      <c r="G133" s="95"/>
      <c r="H133" s="159"/>
      <c r="I133" s="276">
        <v>224000</v>
      </c>
      <c r="J133" s="95">
        <v>218300</v>
      </c>
      <c r="K133" s="281">
        <v>218300</v>
      </c>
      <c r="L133" s="206">
        <f>K133/J133</f>
        <v>1</v>
      </c>
    </row>
    <row r="134" spans="1:12" ht="19.5" customHeight="1">
      <c r="A134" s="7"/>
      <c r="B134" s="7"/>
      <c r="C134" s="7"/>
      <c r="D134" s="88" t="s">
        <v>57</v>
      </c>
      <c r="E134" s="95"/>
      <c r="F134" s="122"/>
      <c r="G134" s="95"/>
      <c r="H134" s="159"/>
      <c r="I134" s="276">
        <v>36200</v>
      </c>
      <c r="J134" s="95">
        <v>52281</v>
      </c>
      <c r="K134" s="281">
        <v>52171</v>
      </c>
      <c r="L134" s="206">
        <f>K134/J134</f>
        <v>0.9978959851571316</v>
      </c>
    </row>
    <row r="135" spans="1:12" ht="19.5" customHeight="1">
      <c r="A135" s="92"/>
      <c r="B135" s="92"/>
      <c r="C135" s="92"/>
      <c r="D135" s="27" t="s">
        <v>58</v>
      </c>
      <c r="E135" s="71"/>
      <c r="F135" s="127"/>
      <c r="G135" s="71"/>
      <c r="H135" s="167"/>
      <c r="I135" s="285">
        <v>44800</v>
      </c>
      <c r="J135" s="71">
        <v>37719</v>
      </c>
      <c r="K135" s="295">
        <v>37719</v>
      </c>
      <c r="L135" s="202">
        <f>K135/J135</f>
        <v>1</v>
      </c>
    </row>
    <row r="136" spans="1:12" ht="19.5" customHeight="1">
      <c r="A136" s="13">
        <v>750</v>
      </c>
      <c r="B136" s="14"/>
      <c r="C136" s="14"/>
      <c r="D136" s="50" t="s">
        <v>0</v>
      </c>
      <c r="E136" s="51">
        <f>E137+E143</f>
        <v>830488</v>
      </c>
      <c r="F136" s="51">
        <f>F137+F143</f>
        <v>830488</v>
      </c>
      <c r="G136" s="51">
        <f>G137+G143</f>
        <v>830488</v>
      </c>
      <c r="H136" s="168">
        <f>G136/F136</f>
        <v>1</v>
      </c>
      <c r="I136" s="277">
        <f>I137+I143</f>
        <v>830488</v>
      </c>
      <c r="J136" s="51">
        <f>J137+J143</f>
        <v>830488</v>
      </c>
      <c r="K136" s="282">
        <f>K137+K143</f>
        <v>830488</v>
      </c>
      <c r="L136" s="215">
        <f>K136/J136</f>
        <v>1</v>
      </c>
    </row>
    <row r="137" spans="1:12" ht="19.5" customHeight="1">
      <c r="A137" s="57"/>
      <c r="B137" s="61">
        <v>75011</v>
      </c>
      <c r="C137" s="61"/>
      <c r="D137" s="44" t="s">
        <v>1</v>
      </c>
      <c r="E137" s="45">
        <f aca="true" t="shared" si="10" ref="E137:G138">E138</f>
        <v>720488</v>
      </c>
      <c r="F137" s="119">
        <f t="shared" si="10"/>
        <v>720488</v>
      </c>
      <c r="G137" s="119">
        <f t="shared" si="10"/>
        <v>720488</v>
      </c>
      <c r="H137" s="166">
        <f>G137/F137</f>
        <v>1</v>
      </c>
      <c r="I137" s="266">
        <f>I140+I141+I142</f>
        <v>720488</v>
      </c>
      <c r="J137" s="45">
        <f>J140+J141+J142</f>
        <v>720488</v>
      </c>
      <c r="K137" s="269">
        <f>K140+K141+K142</f>
        <v>720488</v>
      </c>
      <c r="L137" s="211">
        <f>K137/J137</f>
        <v>1</v>
      </c>
    </row>
    <row r="138" spans="1:12" ht="26.25" customHeight="1">
      <c r="A138" s="55"/>
      <c r="B138" s="77"/>
      <c r="C138" s="77"/>
      <c r="D138" s="103" t="s">
        <v>27</v>
      </c>
      <c r="E138" s="98">
        <f t="shared" si="10"/>
        <v>720488</v>
      </c>
      <c r="F138" s="120">
        <f t="shared" si="10"/>
        <v>720488</v>
      </c>
      <c r="G138" s="120">
        <f t="shared" si="10"/>
        <v>720488</v>
      </c>
      <c r="H138" s="163">
        <f>G138/F138</f>
        <v>1</v>
      </c>
      <c r="I138" s="146"/>
      <c r="J138" s="120"/>
      <c r="K138" s="98"/>
      <c r="L138" s="208"/>
    </row>
    <row r="139" spans="1:12" ht="41.25" customHeight="1">
      <c r="A139" s="47"/>
      <c r="B139" s="48"/>
      <c r="C139" s="59" t="s">
        <v>62</v>
      </c>
      <c r="D139" s="34" t="s">
        <v>141</v>
      </c>
      <c r="E139" s="102">
        <v>720488</v>
      </c>
      <c r="F139" s="126">
        <v>720488</v>
      </c>
      <c r="G139" s="102">
        <v>720488</v>
      </c>
      <c r="H139" s="172">
        <f>G139/F139</f>
        <v>1</v>
      </c>
      <c r="I139" s="148"/>
      <c r="J139" s="126"/>
      <c r="K139" s="102"/>
      <c r="L139" s="217"/>
    </row>
    <row r="140" spans="1:12" ht="19.5" customHeight="1">
      <c r="A140" s="84"/>
      <c r="B140" s="84"/>
      <c r="C140" s="84"/>
      <c r="D140" s="88" t="s">
        <v>56</v>
      </c>
      <c r="E140" s="89"/>
      <c r="F140" s="131"/>
      <c r="G140" s="89"/>
      <c r="H140" s="157"/>
      <c r="I140" s="359">
        <v>586500</v>
      </c>
      <c r="J140" s="87">
        <v>586500</v>
      </c>
      <c r="K140" s="131">
        <v>586500</v>
      </c>
      <c r="L140" s="199">
        <f>K140/J140</f>
        <v>1</v>
      </c>
    </row>
    <row r="141" spans="1:12" ht="19.5" customHeight="1">
      <c r="A141" s="84"/>
      <c r="B141" s="84"/>
      <c r="C141" s="84"/>
      <c r="D141" s="88" t="s">
        <v>57</v>
      </c>
      <c r="E141" s="89"/>
      <c r="F141" s="131"/>
      <c r="G141" s="89"/>
      <c r="H141" s="157"/>
      <c r="I141" s="359">
        <v>24500</v>
      </c>
      <c r="J141" s="89">
        <v>24500</v>
      </c>
      <c r="K141" s="131">
        <v>24500</v>
      </c>
      <c r="L141" s="199">
        <f>K141/J141</f>
        <v>1</v>
      </c>
    </row>
    <row r="142" spans="1:12" ht="19.5" customHeight="1">
      <c r="A142" s="84"/>
      <c r="B142" s="27"/>
      <c r="C142" s="27"/>
      <c r="D142" s="27" t="s">
        <v>58</v>
      </c>
      <c r="E142" s="177"/>
      <c r="F142" s="178"/>
      <c r="G142" s="177"/>
      <c r="H142" s="179"/>
      <c r="I142" s="360">
        <v>109488</v>
      </c>
      <c r="J142" s="177">
        <v>109488</v>
      </c>
      <c r="K142" s="178">
        <v>109488</v>
      </c>
      <c r="L142" s="200">
        <f>K142/J142</f>
        <v>1</v>
      </c>
    </row>
    <row r="143" spans="1:12" ht="19.5" customHeight="1">
      <c r="A143" s="57"/>
      <c r="B143" s="61">
        <v>75045</v>
      </c>
      <c r="C143" s="61"/>
      <c r="D143" s="44" t="s">
        <v>28</v>
      </c>
      <c r="E143" s="45">
        <f aca="true" t="shared" si="11" ref="E143:G144">E144</f>
        <v>110000</v>
      </c>
      <c r="F143" s="119">
        <f t="shared" si="11"/>
        <v>110000</v>
      </c>
      <c r="G143" s="119">
        <f t="shared" si="11"/>
        <v>110000</v>
      </c>
      <c r="H143" s="166">
        <f>G143/F143</f>
        <v>1</v>
      </c>
      <c r="I143" s="145">
        <f>I146</f>
        <v>110000</v>
      </c>
      <c r="J143" s="119">
        <f>J146</f>
        <v>110000</v>
      </c>
      <c r="K143" s="119">
        <f>K146</f>
        <v>110000</v>
      </c>
      <c r="L143" s="211">
        <f>K143/J143</f>
        <v>1</v>
      </c>
    </row>
    <row r="144" spans="1:12" ht="27.75" customHeight="1">
      <c r="A144" s="57"/>
      <c r="B144" s="62"/>
      <c r="C144" s="62"/>
      <c r="D144" s="103" t="s">
        <v>143</v>
      </c>
      <c r="E144" s="98">
        <f t="shared" si="11"/>
        <v>110000</v>
      </c>
      <c r="F144" s="120">
        <f t="shared" si="11"/>
        <v>110000</v>
      </c>
      <c r="G144" s="120">
        <f t="shared" si="11"/>
        <v>110000</v>
      </c>
      <c r="H144" s="163">
        <f>G144/F144</f>
        <v>1</v>
      </c>
      <c r="I144" s="146"/>
      <c r="J144" s="120"/>
      <c r="K144" s="98"/>
      <c r="L144" s="208"/>
    </row>
    <row r="145" spans="1:12" ht="39.75" customHeight="1">
      <c r="A145" s="47"/>
      <c r="B145" s="48"/>
      <c r="C145" s="59" t="s">
        <v>62</v>
      </c>
      <c r="D145" s="34" t="s">
        <v>141</v>
      </c>
      <c r="E145" s="102">
        <v>110000</v>
      </c>
      <c r="F145" s="126">
        <v>110000</v>
      </c>
      <c r="G145" s="102">
        <v>110000</v>
      </c>
      <c r="H145" s="172">
        <f>G145/F145</f>
        <v>1</v>
      </c>
      <c r="I145" s="148"/>
      <c r="J145" s="126"/>
      <c r="K145" s="102"/>
      <c r="L145" s="217"/>
    </row>
    <row r="146" spans="1:12" ht="28.5" customHeight="1">
      <c r="A146" s="92"/>
      <c r="B146" s="92"/>
      <c r="C146" s="92"/>
      <c r="D146" s="183" t="s">
        <v>144</v>
      </c>
      <c r="E146" s="104"/>
      <c r="F146" s="128"/>
      <c r="G146" s="104"/>
      <c r="H146" s="173"/>
      <c r="I146" s="150">
        <v>110000</v>
      </c>
      <c r="J146" s="128">
        <v>110000</v>
      </c>
      <c r="K146" s="128">
        <v>110000</v>
      </c>
      <c r="L146" s="203">
        <f>K146/J146</f>
        <v>1</v>
      </c>
    </row>
    <row r="147" spans="1:12" ht="19.5" customHeight="1">
      <c r="A147" s="29">
        <v>754</v>
      </c>
      <c r="B147" s="15"/>
      <c r="C147" s="15"/>
      <c r="D147" s="16" t="s">
        <v>3</v>
      </c>
      <c r="E147" s="41">
        <f>E148+E156</f>
        <v>61443600</v>
      </c>
      <c r="F147" s="41">
        <f>F148+F156</f>
        <v>62749310</v>
      </c>
      <c r="G147" s="41">
        <f>G148+G156</f>
        <v>62788301</v>
      </c>
      <c r="H147" s="165">
        <f>G147/F147</f>
        <v>1.0006213773506036</v>
      </c>
      <c r="I147" s="265">
        <f>I148+I156</f>
        <v>61438000</v>
      </c>
      <c r="J147" s="51">
        <f>J148+J156</f>
        <v>62743710</v>
      </c>
      <c r="K147" s="268">
        <f>K148+K156</f>
        <v>62743484</v>
      </c>
      <c r="L147" s="210">
        <v>0.9999</v>
      </c>
    </row>
    <row r="148" spans="1:12" ht="19.5" customHeight="1">
      <c r="A148" s="57"/>
      <c r="B148" s="58">
        <v>75405</v>
      </c>
      <c r="C148" s="58"/>
      <c r="D148" s="53" t="s">
        <v>29</v>
      </c>
      <c r="E148" s="54">
        <f>E149+E151</f>
        <v>50544000</v>
      </c>
      <c r="F148" s="123">
        <f>F149+F151</f>
        <v>51658710</v>
      </c>
      <c r="G148" s="123">
        <f>G149+G151</f>
        <v>51690153</v>
      </c>
      <c r="H148" s="169">
        <f>G148/F148</f>
        <v>1.0006086679284094</v>
      </c>
      <c r="I148" s="271">
        <f>I153+I154+I155</f>
        <v>50539000</v>
      </c>
      <c r="J148" s="54">
        <f>J153+J154+J155</f>
        <v>51653710</v>
      </c>
      <c r="K148" s="272">
        <f>K153+K154+K155</f>
        <v>51653484</v>
      </c>
      <c r="L148" s="213">
        <v>0.9999</v>
      </c>
    </row>
    <row r="149" spans="1:12" ht="27" customHeight="1">
      <c r="A149" s="55"/>
      <c r="B149" s="64"/>
      <c r="C149" s="60"/>
      <c r="D149" s="103" t="s">
        <v>30</v>
      </c>
      <c r="E149" s="98">
        <f>E150</f>
        <v>50539000</v>
      </c>
      <c r="F149" s="120">
        <f>F150</f>
        <v>51653710</v>
      </c>
      <c r="G149" s="120">
        <f>G150</f>
        <v>51653484</v>
      </c>
      <c r="H149" s="163">
        <v>0.9999</v>
      </c>
      <c r="I149" s="146"/>
      <c r="J149" s="120"/>
      <c r="K149" s="98"/>
      <c r="L149" s="208"/>
    </row>
    <row r="150" spans="1:12" ht="41.25" customHeight="1">
      <c r="A150" s="47"/>
      <c r="B150" s="48"/>
      <c r="C150" s="59" t="s">
        <v>62</v>
      </c>
      <c r="D150" s="34" t="s">
        <v>141</v>
      </c>
      <c r="E150" s="100">
        <v>50539000</v>
      </c>
      <c r="F150" s="124">
        <v>51653710</v>
      </c>
      <c r="G150" s="100">
        <v>51653484</v>
      </c>
      <c r="H150" s="170">
        <v>0.9999</v>
      </c>
      <c r="I150" s="147"/>
      <c r="J150" s="124"/>
      <c r="K150" s="100"/>
      <c r="L150" s="214"/>
    </row>
    <row r="151" spans="1:12" ht="19.5" customHeight="1">
      <c r="A151" s="55"/>
      <c r="B151" s="64"/>
      <c r="C151" s="60"/>
      <c r="D151" s="103" t="s">
        <v>121</v>
      </c>
      <c r="E151" s="120">
        <f>E152</f>
        <v>5000</v>
      </c>
      <c r="F151" s="120">
        <f>F152</f>
        <v>5000</v>
      </c>
      <c r="G151" s="120">
        <f>G152</f>
        <v>36669</v>
      </c>
      <c r="H151" s="163">
        <f>G151/F151</f>
        <v>7.3338</v>
      </c>
      <c r="I151" s="146"/>
      <c r="J151" s="120"/>
      <c r="K151" s="98"/>
      <c r="L151" s="208"/>
    </row>
    <row r="152" spans="1:12" ht="30.75" customHeight="1">
      <c r="A152" s="47"/>
      <c r="B152" s="48"/>
      <c r="C152" s="68">
        <v>235</v>
      </c>
      <c r="D152" s="63" t="s">
        <v>84</v>
      </c>
      <c r="E152" s="100">
        <v>5000</v>
      </c>
      <c r="F152" s="124">
        <v>5000</v>
      </c>
      <c r="G152" s="100">
        <v>36669</v>
      </c>
      <c r="H152" s="170">
        <f>G152/F152</f>
        <v>7.3338</v>
      </c>
      <c r="I152" s="147"/>
      <c r="J152" s="124"/>
      <c r="K152" s="100"/>
      <c r="L152" s="214"/>
    </row>
    <row r="153" spans="1:12" ht="19.5" customHeight="1">
      <c r="A153" s="7"/>
      <c r="B153" s="7"/>
      <c r="C153" s="7"/>
      <c r="D153" s="88" t="s">
        <v>56</v>
      </c>
      <c r="E153" s="95"/>
      <c r="F153" s="122"/>
      <c r="G153" s="95"/>
      <c r="H153" s="159"/>
      <c r="I153" s="143">
        <v>39132000</v>
      </c>
      <c r="J153" s="122">
        <v>38644270</v>
      </c>
      <c r="K153" s="122">
        <v>38644270</v>
      </c>
      <c r="L153" s="206">
        <f>K153/J153</f>
        <v>1</v>
      </c>
    </row>
    <row r="154" spans="1:12" ht="19.5" customHeight="1">
      <c r="A154" s="7"/>
      <c r="B154" s="7"/>
      <c r="C154" s="7"/>
      <c r="D154" s="184" t="s">
        <v>57</v>
      </c>
      <c r="E154" s="185"/>
      <c r="F154" s="186"/>
      <c r="G154" s="185"/>
      <c r="H154" s="187"/>
      <c r="I154" s="188">
        <v>9532000</v>
      </c>
      <c r="J154" s="186">
        <v>11004440</v>
      </c>
      <c r="K154" s="186">
        <v>11004214</v>
      </c>
      <c r="L154" s="212">
        <v>0.9999</v>
      </c>
    </row>
    <row r="155" spans="1:12" ht="19.5" customHeight="1">
      <c r="A155" s="7"/>
      <c r="B155" s="92"/>
      <c r="C155" s="92"/>
      <c r="D155" s="27" t="s">
        <v>58</v>
      </c>
      <c r="E155" s="71"/>
      <c r="F155" s="127"/>
      <c r="G155" s="71"/>
      <c r="H155" s="167"/>
      <c r="I155" s="149">
        <v>1875000</v>
      </c>
      <c r="J155" s="127">
        <v>2005000</v>
      </c>
      <c r="K155" s="127">
        <v>2005000</v>
      </c>
      <c r="L155" s="202">
        <f>K155/J155</f>
        <v>1</v>
      </c>
    </row>
    <row r="156" spans="1:12" ht="19.5" customHeight="1">
      <c r="A156" s="57"/>
      <c r="B156" s="61">
        <v>75411</v>
      </c>
      <c r="C156" s="61"/>
      <c r="D156" s="44" t="s">
        <v>31</v>
      </c>
      <c r="E156" s="45">
        <f>E157+E159+E161</f>
        <v>10899600</v>
      </c>
      <c r="F156" s="45">
        <f>F157+F159+F161</f>
        <v>11090600</v>
      </c>
      <c r="G156" s="45">
        <f>G157+G159+G161</f>
        <v>11098148</v>
      </c>
      <c r="H156" s="166">
        <f aca="true" t="shared" si="12" ref="H156:H162">G156/F156</f>
        <v>1.0006805763439308</v>
      </c>
      <c r="I156" s="266">
        <f>I164+I165+I166+I167</f>
        <v>10899000</v>
      </c>
      <c r="J156" s="45">
        <f>J164+J165+J166+J167</f>
        <v>11090000</v>
      </c>
      <c r="K156" s="45">
        <f>K164+K165+K166+K167</f>
        <v>11090000</v>
      </c>
      <c r="L156" s="211">
        <f>K156/J156</f>
        <v>1</v>
      </c>
    </row>
    <row r="157" spans="1:12" ht="24.75" customHeight="1">
      <c r="A157" s="55"/>
      <c r="B157" s="64"/>
      <c r="C157" s="64"/>
      <c r="D157" s="101" t="s">
        <v>32</v>
      </c>
      <c r="E157" s="98">
        <f>E158</f>
        <v>10599000</v>
      </c>
      <c r="F157" s="120">
        <f>F158</f>
        <v>10890000</v>
      </c>
      <c r="G157" s="120">
        <f>G158</f>
        <v>10890000</v>
      </c>
      <c r="H157" s="163">
        <f t="shared" si="12"/>
        <v>1</v>
      </c>
      <c r="I157" s="273"/>
      <c r="J157" s="98"/>
      <c r="K157" s="278"/>
      <c r="L157" s="208"/>
    </row>
    <row r="158" spans="1:12" ht="37.5" customHeight="1">
      <c r="A158" s="47"/>
      <c r="B158" s="48"/>
      <c r="C158" s="59" t="s">
        <v>62</v>
      </c>
      <c r="D158" s="34" t="s">
        <v>141</v>
      </c>
      <c r="E158" s="99">
        <v>10599000</v>
      </c>
      <c r="F158" s="121">
        <v>10890000</v>
      </c>
      <c r="G158" s="99">
        <v>10890000</v>
      </c>
      <c r="H158" s="164">
        <f t="shared" si="12"/>
        <v>1</v>
      </c>
      <c r="I158" s="274"/>
      <c r="J158" s="99"/>
      <c r="K158" s="279"/>
      <c r="L158" s="209"/>
    </row>
    <row r="159" spans="1:12" ht="24.75" customHeight="1">
      <c r="A159" s="55"/>
      <c r="B159" s="64"/>
      <c r="C159" s="64"/>
      <c r="D159" s="101" t="s">
        <v>33</v>
      </c>
      <c r="E159" s="98">
        <f>E160</f>
        <v>300000</v>
      </c>
      <c r="F159" s="120">
        <f>F160</f>
        <v>200000</v>
      </c>
      <c r="G159" s="120">
        <f>G160</f>
        <v>200000</v>
      </c>
      <c r="H159" s="163">
        <f t="shared" si="12"/>
        <v>1</v>
      </c>
      <c r="I159" s="273"/>
      <c r="J159" s="98"/>
      <c r="K159" s="278"/>
      <c r="L159" s="208"/>
    </row>
    <row r="160" spans="1:12" ht="37.5" customHeight="1">
      <c r="A160" s="47"/>
      <c r="B160" s="48"/>
      <c r="C160" s="68">
        <v>641</v>
      </c>
      <c r="D160" s="105" t="s">
        <v>119</v>
      </c>
      <c r="E160" s="99">
        <v>300000</v>
      </c>
      <c r="F160" s="121">
        <v>200000</v>
      </c>
      <c r="G160" s="99">
        <v>200000</v>
      </c>
      <c r="H160" s="164">
        <f t="shared" si="12"/>
        <v>1</v>
      </c>
      <c r="I160" s="274"/>
      <c r="J160" s="99"/>
      <c r="K160" s="279"/>
      <c r="L160" s="209"/>
    </row>
    <row r="161" spans="1:12" ht="19.5" customHeight="1">
      <c r="A161" s="55"/>
      <c r="B161" s="64"/>
      <c r="C161" s="60"/>
      <c r="D161" s="103" t="s">
        <v>122</v>
      </c>
      <c r="E161" s="98">
        <f>E162</f>
        <v>600</v>
      </c>
      <c r="F161" s="98">
        <f>F162</f>
        <v>600</v>
      </c>
      <c r="G161" s="120">
        <f>G162</f>
        <v>8148</v>
      </c>
      <c r="H161" s="163">
        <f t="shared" si="12"/>
        <v>13.58</v>
      </c>
      <c r="I161" s="273"/>
      <c r="J161" s="98"/>
      <c r="K161" s="278"/>
      <c r="L161" s="208"/>
    </row>
    <row r="162" spans="1:12" ht="24.75" customHeight="1">
      <c r="A162" s="47"/>
      <c r="B162" s="48"/>
      <c r="C162" s="73">
        <v>235</v>
      </c>
      <c r="D162" s="378" t="s">
        <v>84</v>
      </c>
      <c r="E162" s="99">
        <v>600</v>
      </c>
      <c r="F162" s="121">
        <v>600</v>
      </c>
      <c r="G162" s="99">
        <v>8148</v>
      </c>
      <c r="H162" s="164">
        <f t="shared" si="12"/>
        <v>13.58</v>
      </c>
      <c r="I162" s="274"/>
      <c r="J162" s="99"/>
      <c r="K162" s="279"/>
      <c r="L162" s="209"/>
    </row>
    <row r="163" spans="1:12" ht="19.5" customHeight="1">
      <c r="A163" s="379"/>
      <c r="B163" s="380"/>
      <c r="C163" s="381"/>
      <c r="D163" s="382"/>
      <c r="E163" s="383"/>
      <c r="F163" s="383"/>
      <c r="G163" s="383"/>
      <c r="H163" s="384"/>
      <c r="I163" s="383"/>
      <c r="J163" s="383"/>
      <c r="K163" s="383"/>
      <c r="L163" s="384"/>
    </row>
    <row r="164" spans="1:12" ht="19.5" customHeight="1">
      <c r="A164" s="7"/>
      <c r="B164" s="7"/>
      <c r="C164" s="7"/>
      <c r="D164" s="88" t="s">
        <v>56</v>
      </c>
      <c r="E164" s="95"/>
      <c r="F164" s="122"/>
      <c r="G164" s="95"/>
      <c r="H164" s="159"/>
      <c r="I164" s="276">
        <v>8314500</v>
      </c>
      <c r="J164" s="95">
        <v>8079131</v>
      </c>
      <c r="K164" s="281">
        <v>8079131</v>
      </c>
      <c r="L164" s="206">
        <f>K164/J164</f>
        <v>1</v>
      </c>
    </row>
    <row r="165" spans="1:12" ht="19.5" customHeight="1">
      <c r="A165" s="7"/>
      <c r="B165" s="7"/>
      <c r="C165" s="7"/>
      <c r="D165" s="88" t="s">
        <v>57</v>
      </c>
      <c r="E165" s="95"/>
      <c r="F165" s="122"/>
      <c r="G165" s="95"/>
      <c r="H165" s="159"/>
      <c r="I165" s="276">
        <v>2124000</v>
      </c>
      <c r="J165" s="95">
        <v>2651518</v>
      </c>
      <c r="K165" s="281">
        <v>2651518</v>
      </c>
      <c r="L165" s="206">
        <f>K165/J165</f>
        <v>1</v>
      </c>
    </row>
    <row r="166" spans="1:12" ht="19.5" customHeight="1">
      <c r="A166" s="7"/>
      <c r="B166" s="7"/>
      <c r="C166" s="7"/>
      <c r="D166" s="184" t="s">
        <v>58</v>
      </c>
      <c r="E166" s="185"/>
      <c r="F166" s="186"/>
      <c r="G166" s="185"/>
      <c r="H166" s="187"/>
      <c r="I166" s="303">
        <v>160500</v>
      </c>
      <c r="J166" s="185">
        <v>159351</v>
      </c>
      <c r="K166" s="304">
        <v>159351</v>
      </c>
      <c r="L166" s="212">
        <f>K166/J166</f>
        <v>1</v>
      </c>
    </row>
    <row r="167" spans="1:12" ht="19.5" customHeight="1">
      <c r="A167" s="59"/>
      <c r="B167" s="189"/>
      <c r="C167" s="59"/>
      <c r="D167" s="361" t="s">
        <v>123</v>
      </c>
      <c r="E167" s="343"/>
      <c r="F167" s="344"/>
      <c r="G167" s="343"/>
      <c r="H167" s="345"/>
      <c r="I167" s="346">
        <v>300000</v>
      </c>
      <c r="J167" s="343">
        <v>200000</v>
      </c>
      <c r="K167" s="347">
        <v>200000</v>
      </c>
      <c r="L167" s="348">
        <f>K167/J167</f>
        <v>1</v>
      </c>
    </row>
    <row r="168" spans="1:12" ht="19.5" customHeight="1">
      <c r="A168" s="29">
        <v>851</v>
      </c>
      <c r="B168" s="15"/>
      <c r="C168" s="15"/>
      <c r="D168" s="16" t="s">
        <v>34</v>
      </c>
      <c r="E168" s="41">
        <f>E169+E177</f>
        <v>6604251</v>
      </c>
      <c r="F168" s="41">
        <f>F169+F177</f>
        <v>2710900</v>
      </c>
      <c r="G168" s="41">
        <f>G169+G177</f>
        <v>2525035</v>
      </c>
      <c r="H168" s="165">
        <f>G168/F168</f>
        <v>0.9314378988527795</v>
      </c>
      <c r="I168" s="265">
        <f>I169+I177</f>
        <v>6417251</v>
      </c>
      <c r="J168" s="41">
        <f>J169+J177</f>
        <v>2710900</v>
      </c>
      <c r="K168" s="268">
        <f>K169+K177</f>
        <v>2525035</v>
      </c>
      <c r="L168" s="210">
        <f>K168/J168</f>
        <v>0.9314378988527795</v>
      </c>
    </row>
    <row r="169" spans="1:12" ht="19.5" customHeight="1">
      <c r="A169" s="57"/>
      <c r="B169" s="58">
        <v>85132</v>
      </c>
      <c r="C169" s="58"/>
      <c r="D169" s="53" t="s">
        <v>35</v>
      </c>
      <c r="E169" s="54">
        <f>E170+E172</f>
        <v>3468000</v>
      </c>
      <c r="F169" s="54"/>
      <c r="G169" s="54"/>
      <c r="H169" s="169"/>
      <c r="I169" s="271">
        <f>I174+I175+I176</f>
        <v>3281000</v>
      </c>
      <c r="J169" s="54"/>
      <c r="K169" s="272"/>
      <c r="L169" s="213"/>
    </row>
    <row r="170" spans="1:12" ht="25.5" customHeight="1">
      <c r="A170" s="57"/>
      <c r="B170" s="242"/>
      <c r="C170" s="242"/>
      <c r="D170" s="103" t="s">
        <v>124</v>
      </c>
      <c r="E170" s="98">
        <f>E171</f>
        <v>3281000</v>
      </c>
      <c r="F170" s="115"/>
      <c r="G170" s="115"/>
      <c r="H170" s="163"/>
      <c r="I170" s="273"/>
      <c r="J170" s="70"/>
      <c r="K170" s="278"/>
      <c r="L170" s="208"/>
    </row>
    <row r="171" spans="1:12" ht="39.75" customHeight="1">
      <c r="A171" s="47"/>
      <c r="B171" s="48"/>
      <c r="C171" s="59" t="s">
        <v>62</v>
      </c>
      <c r="D171" s="34" t="s">
        <v>141</v>
      </c>
      <c r="E171" s="100">
        <v>3281000</v>
      </c>
      <c r="F171" s="108"/>
      <c r="G171" s="100"/>
      <c r="H171" s="170"/>
      <c r="I171" s="283"/>
      <c r="J171" s="36"/>
      <c r="K171" s="292"/>
      <c r="L171" s="214"/>
    </row>
    <row r="172" spans="1:12" ht="19.5" customHeight="1">
      <c r="A172" s="73"/>
      <c r="B172" s="73"/>
      <c r="C172" s="74"/>
      <c r="D172" s="93" t="s">
        <v>70</v>
      </c>
      <c r="E172" s="70">
        <f>SUM(E173)</f>
        <v>187000</v>
      </c>
      <c r="F172" s="115"/>
      <c r="G172" s="115"/>
      <c r="H172" s="161"/>
      <c r="I172" s="275"/>
      <c r="J172" s="70"/>
      <c r="K172" s="293"/>
      <c r="L172" s="204"/>
    </row>
    <row r="173" spans="1:12" ht="27" customHeight="1">
      <c r="A173" s="72"/>
      <c r="B173" s="72"/>
      <c r="C173" s="68">
        <v>235</v>
      </c>
      <c r="D173" s="63" t="s">
        <v>84</v>
      </c>
      <c r="E173" s="36">
        <v>187000</v>
      </c>
      <c r="F173" s="108"/>
      <c r="G173" s="36"/>
      <c r="H173" s="160"/>
      <c r="I173" s="284"/>
      <c r="J173" s="36"/>
      <c r="K173" s="294"/>
      <c r="L173" s="205"/>
    </row>
    <row r="174" spans="1:12" ht="19.5" customHeight="1">
      <c r="A174" s="7"/>
      <c r="B174" s="7"/>
      <c r="C174" s="7"/>
      <c r="D174" s="88" t="s">
        <v>56</v>
      </c>
      <c r="E174" s="95"/>
      <c r="F174" s="122"/>
      <c r="G174" s="95"/>
      <c r="H174" s="159"/>
      <c r="I174" s="276">
        <v>2650000</v>
      </c>
      <c r="J174" s="95"/>
      <c r="K174" s="281"/>
      <c r="L174" s="206"/>
    </row>
    <row r="175" spans="1:12" ht="19.5" customHeight="1">
      <c r="A175" s="7"/>
      <c r="B175" s="7"/>
      <c r="C175" s="7"/>
      <c r="D175" s="88" t="s">
        <v>57</v>
      </c>
      <c r="E175" s="95"/>
      <c r="F175" s="122"/>
      <c r="G175" s="95"/>
      <c r="H175" s="159"/>
      <c r="I175" s="276">
        <v>140000</v>
      </c>
      <c r="J175" s="95"/>
      <c r="K175" s="281"/>
      <c r="L175" s="206"/>
    </row>
    <row r="176" spans="1:12" ht="19.5" customHeight="1">
      <c r="A176" s="7"/>
      <c r="B176" s="92"/>
      <c r="C176" s="92"/>
      <c r="D176" s="27" t="s">
        <v>58</v>
      </c>
      <c r="E176" s="71"/>
      <c r="F176" s="127"/>
      <c r="G176" s="71"/>
      <c r="H176" s="167"/>
      <c r="I176" s="285">
        <v>491000</v>
      </c>
      <c r="J176" s="71"/>
      <c r="K176" s="295"/>
      <c r="L176" s="202"/>
    </row>
    <row r="177" spans="1:12" ht="25.5" customHeight="1">
      <c r="A177" s="65"/>
      <c r="B177" s="61">
        <v>85156</v>
      </c>
      <c r="C177" s="61"/>
      <c r="D177" s="44" t="s">
        <v>36</v>
      </c>
      <c r="E177" s="45">
        <f>E178+E180</f>
        <v>3136251</v>
      </c>
      <c r="F177" s="45">
        <f>F178+F180</f>
        <v>2710900</v>
      </c>
      <c r="G177" s="45">
        <f>G178+G180</f>
        <v>2525035</v>
      </c>
      <c r="H177" s="166">
        <f>G177/F177</f>
        <v>0.9314378988527795</v>
      </c>
      <c r="I177" s="266">
        <f>I182+I183</f>
        <v>3136251</v>
      </c>
      <c r="J177" s="45">
        <f>J182+J183</f>
        <v>2710900</v>
      </c>
      <c r="K177" s="269">
        <f>K182+K183</f>
        <v>2525035</v>
      </c>
      <c r="L177" s="211">
        <f>K177/J177</f>
        <v>0.9314378988527795</v>
      </c>
    </row>
    <row r="178" spans="1:12" ht="41.25" customHeight="1">
      <c r="A178" s="55"/>
      <c r="B178" s="56"/>
      <c r="C178" s="56"/>
      <c r="D178" s="106" t="s">
        <v>37</v>
      </c>
      <c r="E178" s="66">
        <f>E179</f>
        <v>99000</v>
      </c>
      <c r="F178" s="125">
        <f>F179</f>
        <v>110000</v>
      </c>
      <c r="G178" s="125">
        <f>G179</f>
        <v>99328</v>
      </c>
      <c r="H178" s="171">
        <f>G178/F178</f>
        <v>0.9029818181818182</v>
      </c>
      <c r="I178" s="286"/>
      <c r="J178" s="66"/>
      <c r="K178" s="296"/>
      <c r="L178" s="216"/>
    </row>
    <row r="179" spans="1:12" ht="40.5" customHeight="1">
      <c r="A179" s="47"/>
      <c r="B179" s="48"/>
      <c r="C179" s="59" t="s">
        <v>62</v>
      </c>
      <c r="D179" s="34" t="s">
        <v>141</v>
      </c>
      <c r="E179" s="102">
        <v>99000</v>
      </c>
      <c r="F179" s="126">
        <v>110000</v>
      </c>
      <c r="G179" s="102">
        <v>99328</v>
      </c>
      <c r="H179" s="172">
        <f>G179/F179</f>
        <v>0.9029818181818182</v>
      </c>
      <c r="I179" s="289"/>
      <c r="J179" s="102"/>
      <c r="K179" s="299"/>
      <c r="L179" s="217"/>
    </row>
    <row r="180" spans="1:12" ht="26.25" customHeight="1">
      <c r="A180" s="55"/>
      <c r="B180" s="56"/>
      <c r="C180" s="56"/>
      <c r="D180" s="106" t="s">
        <v>38</v>
      </c>
      <c r="E180" s="66">
        <f>E181</f>
        <v>3037251</v>
      </c>
      <c r="F180" s="125">
        <f>F181</f>
        <v>2600900</v>
      </c>
      <c r="G180" s="125">
        <f>G181</f>
        <v>2425707</v>
      </c>
      <c r="H180" s="171">
        <f>G180/F180</f>
        <v>0.9326413933638356</v>
      </c>
      <c r="I180" s="286"/>
      <c r="J180" s="66"/>
      <c r="K180" s="296"/>
      <c r="L180" s="216"/>
    </row>
    <row r="181" spans="1:12" ht="37.5" customHeight="1">
      <c r="A181" s="47"/>
      <c r="B181" s="48"/>
      <c r="C181" s="59" t="s">
        <v>62</v>
      </c>
      <c r="D181" s="34" t="s">
        <v>141</v>
      </c>
      <c r="E181" s="110">
        <v>3037251</v>
      </c>
      <c r="F181" s="129">
        <v>2600900</v>
      </c>
      <c r="G181" s="110">
        <v>2425707</v>
      </c>
      <c r="H181" s="174">
        <f>G181/F181</f>
        <v>0.9326413933638356</v>
      </c>
      <c r="I181" s="287"/>
      <c r="J181" s="110"/>
      <c r="K181" s="297"/>
      <c r="L181" s="218"/>
    </row>
    <row r="182" spans="1:12" ht="26.25" customHeight="1">
      <c r="A182" s="47"/>
      <c r="B182" s="48"/>
      <c r="C182" s="42"/>
      <c r="D182" s="82" t="s">
        <v>125</v>
      </c>
      <c r="E182" s="70"/>
      <c r="F182" s="115"/>
      <c r="G182" s="70"/>
      <c r="H182" s="161"/>
      <c r="I182" s="275">
        <v>99000</v>
      </c>
      <c r="J182" s="70">
        <v>110000</v>
      </c>
      <c r="K182" s="280">
        <v>99328</v>
      </c>
      <c r="L182" s="204">
        <f>K182/J182</f>
        <v>0.9029818181818182</v>
      </c>
    </row>
    <row r="183" spans="1:12" ht="26.25" customHeight="1">
      <c r="A183" s="192"/>
      <c r="B183" s="193"/>
      <c r="C183" s="192"/>
      <c r="D183" s="362" t="s">
        <v>126</v>
      </c>
      <c r="E183" s="343"/>
      <c r="F183" s="344"/>
      <c r="G183" s="343"/>
      <c r="H183" s="345"/>
      <c r="I183" s="346">
        <v>3037251</v>
      </c>
      <c r="J183" s="343">
        <v>2600900</v>
      </c>
      <c r="K183" s="347">
        <v>2425707</v>
      </c>
      <c r="L183" s="348">
        <f>K183/J183</f>
        <v>0.9326413933638356</v>
      </c>
    </row>
    <row r="184" spans="1:12" ht="19.5" customHeight="1">
      <c r="A184" s="29">
        <v>853</v>
      </c>
      <c r="B184" s="15"/>
      <c r="C184" s="15"/>
      <c r="D184" s="16" t="s">
        <v>4</v>
      </c>
      <c r="E184" s="41">
        <f>E185+E195+E202+E210+E217+E206</f>
        <v>4582000</v>
      </c>
      <c r="F184" s="41">
        <f>F185+F195+F202+F210+F217+F206</f>
        <v>4584415</v>
      </c>
      <c r="G184" s="41">
        <f>G185+G195+G202+G210+G217+G206</f>
        <v>4555995</v>
      </c>
      <c r="H184" s="165">
        <f aca="true" t="shared" si="13" ref="H184:H189">G184/F184</f>
        <v>0.9938007357536349</v>
      </c>
      <c r="I184" s="365">
        <f>I185+I195+I202+I210+I217+I206</f>
        <v>4582000</v>
      </c>
      <c r="J184" s="41">
        <f>J185+J195+J202+J210+J217+J206</f>
        <v>4584415</v>
      </c>
      <c r="K184" s="41">
        <f>K185+K195+K202+K210+K217+K206</f>
        <v>4555995</v>
      </c>
      <c r="L184" s="210">
        <f>K184/J184</f>
        <v>0.9938007357536349</v>
      </c>
    </row>
    <row r="185" spans="1:12" ht="19.5" customHeight="1">
      <c r="A185" s="57"/>
      <c r="B185" s="19">
        <v>85303</v>
      </c>
      <c r="C185" s="19"/>
      <c r="D185" s="20" t="s">
        <v>39</v>
      </c>
      <c r="E185" s="67">
        <f>E186+E188</f>
        <v>2364000</v>
      </c>
      <c r="F185" s="133">
        <f>F186+F188</f>
        <v>2081000</v>
      </c>
      <c r="G185" s="133">
        <f>G186+G188</f>
        <v>2081000</v>
      </c>
      <c r="H185" s="175">
        <f t="shared" si="13"/>
        <v>1</v>
      </c>
      <c r="I185" s="288">
        <f>SUM(I191:I194)</f>
        <v>2364000</v>
      </c>
      <c r="J185" s="67">
        <f>SUM(J191:J194)</f>
        <v>2081000</v>
      </c>
      <c r="K185" s="298">
        <f>SUM(K191:K194)</f>
        <v>2081000</v>
      </c>
      <c r="L185" s="219">
        <f>K185/J185</f>
        <v>1</v>
      </c>
    </row>
    <row r="186" spans="1:12" ht="26.25" customHeight="1">
      <c r="A186" s="55"/>
      <c r="B186" s="23"/>
      <c r="C186" s="23"/>
      <c r="D186" s="91" t="s">
        <v>127</v>
      </c>
      <c r="E186" s="98">
        <f>E187</f>
        <v>2307000</v>
      </c>
      <c r="F186" s="120">
        <f>F187</f>
        <v>2021000</v>
      </c>
      <c r="G186" s="120">
        <f>G187</f>
        <v>2021000</v>
      </c>
      <c r="H186" s="163">
        <f t="shared" si="13"/>
        <v>1</v>
      </c>
      <c r="I186" s="273"/>
      <c r="J186" s="98"/>
      <c r="K186" s="278"/>
      <c r="L186" s="208"/>
    </row>
    <row r="187" spans="1:12" ht="40.5" customHeight="1">
      <c r="A187" s="47"/>
      <c r="B187" s="48"/>
      <c r="C187" s="59" t="s">
        <v>62</v>
      </c>
      <c r="D187" s="34" t="s">
        <v>141</v>
      </c>
      <c r="E187" s="102">
        <v>2307000</v>
      </c>
      <c r="F187" s="126">
        <v>2021000</v>
      </c>
      <c r="G187" s="102">
        <v>2021000</v>
      </c>
      <c r="H187" s="172">
        <f t="shared" si="13"/>
        <v>1</v>
      </c>
      <c r="I187" s="289"/>
      <c r="J187" s="102"/>
      <c r="K187" s="299"/>
      <c r="L187" s="217"/>
    </row>
    <row r="188" spans="1:12" ht="26.25" customHeight="1">
      <c r="A188" s="55"/>
      <c r="B188" s="26"/>
      <c r="C188" s="23"/>
      <c r="D188" s="91" t="s">
        <v>128</v>
      </c>
      <c r="E188" s="98">
        <f>E189</f>
        <v>57000</v>
      </c>
      <c r="F188" s="120">
        <f>F189</f>
        <v>60000</v>
      </c>
      <c r="G188" s="120">
        <f>G189</f>
        <v>60000</v>
      </c>
      <c r="H188" s="163">
        <f t="shared" si="13"/>
        <v>1</v>
      </c>
      <c r="I188" s="273"/>
      <c r="J188" s="98"/>
      <c r="K188" s="278"/>
      <c r="L188" s="208"/>
    </row>
    <row r="189" spans="1:12" ht="40.5" customHeight="1">
      <c r="A189" s="192"/>
      <c r="B189" s="193"/>
      <c r="C189" s="68">
        <v>641</v>
      </c>
      <c r="D189" s="105" t="s">
        <v>119</v>
      </c>
      <c r="E189" s="102">
        <v>57000</v>
      </c>
      <c r="F189" s="126">
        <v>60000</v>
      </c>
      <c r="G189" s="102">
        <v>60000</v>
      </c>
      <c r="H189" s="172">
        <f t="shared" si="13"/>
        <v>1</v>
      </c>
      <c r="I189" s="289"/>
      <c r="J189" s="102"/>
      <c r="K189" s="299"/>
      <c r="L189" s="217"/>
    </row>
    <row r="190" spans="1:12" ht="28.5" customHeight="1">
      <c r="A190" s="379"/>
      <c r="B190" s="380"/>
      <c r="C190" s="381"/>
      <c r="D190" s="391"/>
      <c r="E190" s="383"/>
      <c r="F190" s="383"/>
      <c r="G190" s="383"/>
      <c r="H190" s="384"/>
      <c r="I190" s="383"/>
      <c r="J190" s="383"/>
      <c r="K190" s="383"/>
      <c r="L190" s="384"/>
    </row>
    <row r="191" spans="1:12" ht="29.25" customHeight="1">
      <c r="A191" s="47"/>
      <c r="B191" s="48"/>
      <c r="C191" s="47"/>
      <c r="D191" s="106" t="s">
        <v>145</v>
      </c>
      <c r="E191" s="95"/>
      <c r="F191" s="122"/>
      <c r="G191" s="95"/>
      <c r="H191" s="159"/>
      <c r="I191" s="276">
        <v>830000</v>
      </c>
      <c r="J191" s="95">
        <v>730000</v>
      </c>
      <c r="K191" s="281">
        <v>730000</v>
      </c>
      <c r="L191" s="206">
        <f>K191/J191</f>
        <v>1</v>
      </c>
    </row>
    <row r="192" spans="1:12" ht="27.75" customHeight="1">
      <c r="A192" s="47"/>
      <c r="B192" s="48"/>
      <c r="C192" s="47"/>
      <c r="D192" s="363" t="s">
        <v>65</v>
      </c>
      <c r="E192" s="185"/>
      <c r="F192" s="186"/>
      <c r="G192" s="185"/>
      <c r="H192" s="187"/>
      <c r="I192" s="303">
        <v>1477000</v>
      </c>
      <c r="J192" s="185">
        <v>1291000</v>
      </c>
      <c r="K192" s="304">
        <v>1291000</v>
      </c>
      <c r="L192" s="212">
        <f>K192/J192</f>
        <v>1</v>
      </c>
    </row>
    <row r="193" spans="1:12" ht="29.25" customHeight="1">
      <c r="A193" s="47"/>
      <c r="B193" s="48"/>
      <c r="C193" s="47"/>
      <c r="D193" s="363" t="s">
        <v>146</v>
      </c>
      <c r="E193" s="185"/>
      <c r="F193" s="186"/>
      <c r="G193" s="185"/>
      <c r="H193" s="187"/>
      <c r="I193" s="303">
        <v>57000</v>
      </c>
      <c r="J193" s="185">
        <v>57000</v>
      </c>
      <c r="K193" s="304">
        <v>57000</v>
      </c>
      <c r="L193" s="212">
        <f>K193/J193</f>
        <v>1</v>
      </c>
    </row>
    <row r="194" spans="1:12" ht="27.75" customHeight="1">
      <c r="A194" s="47"/>
      <c r="B194" s="193"/>
      <c r="C194" s="192"/>
      <c r="D194" s="151" t="s">
        <v>147</v>
      </c>
      <c r="E194" s="71"/>
      <c r="F194" s="127"/>
      <c r="G194" s="71"/>
      <c r="H194" s="167"/>
      <c r="I194" s="285"/>
      <c r="J194" s="71">
        <v>3000</v>
      </c>
      <c r="K194" s="295">
        <v>3000</v>
      </c>
      <c r="L194" s="202">
        <f>K194/J194</f>
        <v>1</v>
      </c>
    </row>
    <row r="195" spans="1:12" ht="19.5" customHeight="1">
      <c r="A195" s="57"/>
      <c r="B195" s="30">
        <v>85316</v>
      </c>
      <c r="C195" s="30"/>
      <c r="D195" s="44" t="s">
        <v>7</v>
      </c>
      <c r="E195" s="45">
        <f>E196+E198</f>
        <v>122000</v>
      </c>
      <c r="F195" s="45">
        <f>F196+F198</f>
        <v>232092</v>
      </c>
      <c r="G195" s="45">
        <f>G196+G198</f>
        <v>230664</v>
      </c>
      <c r="H195" s="166">
        <f>G195/F195</f>
        <v>0.9938472674629026</v>
      </c>
      <c r="I195" s="266">
        <f>SUM(I200:I201)</f>
        <v>122000</v>
      </c>
      <c r="J195" s="45">
        <f>SUM(J200:J201)</f>
        <v>232092</v>
      </c>
      <c r="K195" s="269">
        <f>SUM(K200:K201)</f>
        <v>230664</v>
      </c>
      <c r="L195" s="211">
        <f>K195/J195</f>
        <v>0.9938472674629026</v>
      </c>
    </row>
    <row r="196" spans="1:12" ht="25.5" customHeight="1">
      <c r="A196" s="55"/>
      <c r="B196" s="26"/>
      <c r="C196" s="23"/>
      <c r="D196" s="103" t="s">
        <v>40</v>
      </c>
      <c r="E196" s="98">
        <f>E197</f>
        <v>107000</v>
      </c>
      <c r="F196" s="120">
        <f>F197</f>
        <v>181000</v>
      </c>
      <c r="G196" s="120">
        <f>G197</f>
        <v>179625</v>
      </c>
      <c r="H196" s="163">
        <f>G196/F196</f>
        <v>0.9924033149171271</v>
      </c>
      <c r="I196" s="273"/>
      <c r="J196" s="98"/>
      <c r="K196" s="278"/>
      <c r="L196" s="208"/>
    </row>
    <row r="197" spans="1:12" ht="40.5" customHeight="1">
      <c r="A197" s="47"/>
      <c r="B197" s="48"/>
      <c r="C197" s="59" t="s">
        <v>62</v>
      </c>
      <c r="D197" s="34" t="s">
        <v>141</v>
      </c>
      <c r="E197" s="100">
        <v>107000</v>
      </c>
      <c r="F197" s="124">
        <v>181000</v>
      </c>
      <c r="G197" s="100">
        <v>179625</v>
      </c>
      <c r="H197" s="170">
        <f>G197/F197</f>
        <v>0.9924033149171271</v>
      </c>
      <c r="I197" s="283"/>
      <c r="J197" s="100"/>
      <c r="K197" s="292"/>
      <c r="L197" s="214"/>
    </row>
    <row r="198" spans="1:12" ht="27.75" customHeight="1">
      <c r="A198" s="55"/>
      <c r="B198" s="26"/>
      <c r="C198" s="26"/>
      <c r="D198" s="103" t="s">
        <v>41</v>
      </c>
      <c r="E198" s="98">
        <f>E199</f>
        <v>15000</v>
      </c>
      <c r="F198" s="120">
        <f>F199</f>
        <v>51092</v>
      </c>
      <c r="G198" s="120">
        <f>G199</f>
        <v>51039</v>
      </c>
      <c r="H198" s="163">
        <f>G198/F198</f>
        <v>0.9989626556016598</v>
      </c>
      <c r="I198" s="273"/>
      <c r="J198" s="98"/>
      <c r="K198" s="278"/>
      <c r="L198" s="208"/>
    </row>
    <row r="199" spans="1:12" ht="43.5" customHeight="1">
      <c r="A199" s="47"/>
      <c r="B199" s="48"/>
      <c r="C199" s="59" t="s">
        <v>62</v>
      </c>
      <c r="D199" s="34" t="s">
        <v>141</v>
      </c>
      <c r="E199" s="100">
        <v>15000</v>
      </c>
      <c r="F199" s="124">
        <v>51092</v>
      </c>
      <c r="G199" s="100">
        <v>51039</v>
      </c>
      <c r="H199" s="170">
        <f>G199/F199</f>
        <v>0.9989626556016598</v>
      </c>
      <c r="I199" s="283"/>
      <c r="J199" s="100"/>
      <c r="K199" s="292"/>
      <c r="L199" s="214"/>
    </row>
    <row r="200" spans="1:12" ht="19.5" customHeight="1">
      <c r="A200" s="47"/>
      <c r="B200" s="48"/>
      <c r="C200" s="42"/>
      <c r="D200" s="93" t="s">
        <v>66</v>
      </c>
      <c r="E200" s="70"/>
      <c r="F200" s="115"/>
      <c r="G200" s="70"/>
      <c r="H200" s="161"/>
      <c r="I200" s="275">
        <v>107000</v>
      </c>
      <c r="J200" s="70">
        <v>181000</v>
      </c>
      <c r="K200" s="280">
        <v>179625</v>
      </c>
      <c r="L200" s="204">
        <f>K200/J200</f>
        <v>0.9924033149171271</v>
      </c>
    </row>
    <row r="201" spans="1:12" ht="19.5" customHeight="1">
      <c r="A201" s="55"/>
      <c r="B201" s="28"/>
      <c r="C201" s="28"/>
      <c r="D201" s="342" t="s">
        <v>67</v>
      </c>
      <c r="E201" s="343"/>
      <c r="F201" s="344"/>
      <c r="G201" s="343"/>
      <c r="H201" s="345"/>
      <c r="I201" s="346">
        <v>15000</v>
      </c>
      <c r="J201" s="343">
        <v>51092</v>
      </c>
      <c r="K201" s="347">
        <v>51039</v>
      </c>
      <c r="L201" s="348">
        <f>K201/J201</f>
        <v>0.9989626556016598</v>
      </c>
    </row>
    <row r="202" spans="1:12" ht="19.5" customHeight="1">
      <c r="A202" s="57"/>
      <c r="B202" s="61">
        <v>85321</v>
      </c>
      <c r="C202" s="61"/>
      <c r="D202" s="44" t="s">
        <v>42</v>
      </c>
      <c r="E202" s="45">
        <f aca="true" t="shared" si="14" ref="E202:G203">E203</f>
        <v>163000</v>
      </c>
      <c r="F202" s="119">
        <f t="shared" si="14"/>
        <v>296100</v>
      </c>
      <c r="G202" s="119">
        <f t="shared" si="14"/>
        <v>296100</v>
      </c>
      <c r="H202" s="166">
        <f>G202/F202</f>
        <v>1</v>
      </c>
      <c r="I202" s="266">
        <f>I205</f>
        <v>163000</v>
      </c>
      <c r="J202" s="45">
        <f>J205</f>
        <v>296100</v>
      </c>
      <c r="K202" s="45">
        <f>K205</f>
        <v>296100</v>
      </c>
      <c r="L202" s="211">
        <f>K202/J202</f>
        <v>1</v>
      </c>
    </row>
    <row r="203" spans="1:12" ht="26.25" customHeight="1">
      <c r="A203" s="55"/>
      <c r="B203" s="77"/>
      <c r="C203" s="77"/>
      <c r="D203" s="103" t="s">
        <v>43</v>
      </c>
      <c r="E203" s="98">
        <f t="shared" si="14"/>
        <v>163000</v>
      </c>
      <c r="F203" s="120">
        <f t="shared" si="14"/>
        <v>296100</v>
      </c>
      <c r="G203" s="120">
        <f t="shared" si="14"/>
        <v>296100</v>
      </c>
      <c r="H203" s="163">
        <f>G203/F203</f>
        <v>1</v>
      </c>
      <c r="I203" s="273"/>
      <c r="J203" s="98"/>
      <c r="K203" s="278"/>
      <c r="L203" s="208"/>
    </row>
    <row r="204" spans="1:12" ht="39.75" customHeight="1">
      <c r="A204" s="47"/>
      <c r="B204" s="48"/>
      <c r="C204" s="59" t="s">
        <v>62</v>
      </c>
      <c r="D204" s="34" t="s">
        <v>141</v>
      </c>
      <c r="E204" s="99">
        <v>163000</v>
      </c>
      <c r="F204" s="121">
        <v>296100</v>
      </c>
      <c r="G204" s="99">
        <v>296100</v>
      </c>
      <c r="H204" s="164">
        <f>G204/F204</f>
        <v>1</v>
      </c>
      <c r="I204" s="274"/>
      <c r="J204" s="99"/>
      <c r="K204" s="279"/>
      <c r="L204" s="209"/>
    </row>
    <row r="205" spans="1:12" ht="27.75" customHeight="1">
      <c r="A205" s="7"/>
      <c r="B205" s="7"/>
      <c r="C205" s="90"/>
      <c r="D205" s="91" t="s">
        <v>129</v>
      </c>
      <c r="E205" s="70"/>
      <c r="F205" s="115"/>
      <c r="G205" s="70"/>
      <c r="H205" s="161"/>
      <c r="I205" s="275">
        <v>163000</v>
      </c>
      <c r="J205" s="70">
        <v>296100</v>
      </c>
      <c r="K205" s="280">
        <v>296100</v>
      </c>
      <c r="L205" s="204">
        <f>K205/J205</f>
        <v>1</v>
      </c>
    </row>
    <row r="206" spans="1:12" ht="19.5" customHeight="1">
      <c r="A206" s="57"/>
      <c r="B206" s="58">
        <v>85331</v>
      </c>
      <c r="C206" s="58"/>
      <c r="D206" s="58" t="s">
        <v>76</v>
      </c>
      <c r="E206" s="134">
        <f aca="true" t="shared" si="15" ref="E206:G207">E207</f>
        <v>261000</v>
      </c>
      <c r="F206" s="134">
        <f t="shared" si="15"/>
        <v>241500</v>
      </c>
      <c r="G206" s="134">
        <f t="shared" si="15"/>
        <v>214510</v>
      </c>
      <c r="H206" s="176">
        <f>G206/F206</f>
        <v>0.88824016563147</v>
      </c>
      <c r="I206" s="364">
        <f>I209</f>
        <v>261000</v>
      </c>
      <c r="J206" s="69">
        <f>J209</f>
        <v>241500</v>
      </c>
      <c r="K206" s="69">
        <f>K209</f>
        <v>214510</v>
      </c>
      <c r="L206" s="220">
        <f>K206/J206</f>
        <v>0.88824016563147</v>
      </c>
    </row>
    <row r="207" spans="1:12" ht="25.5" customHeight="1">
      <c r="A207" s="55"/>
      <c r="B207" s="60"/>
      <c r="C207" s="60"/>
      <c r="D207" s="91" t="s">
        <v>77</v>
      </c>
      <c r="E207" s="120">
        <f t="shared" si="15"/>
        <v>261000</v>
      </c>
      <c r="F207" s="120">
        <f t="shared" si="15"/>
        <v>241500</v>
      </c>
      <c r="G207" s="120">
        <f t="shared" si="15"/>
        <v>214510</v>
      </c>
      <c r="H207" s="163">
        <f>G207/F207</f>
        <v>0.88824016563147</v>
      </c>
      <c r="I207" s="273"/>
      <c r="J207" s="98"/>
      <c r="K207" s="278"/>
      <c r="L207" s="208"/>
    </row>
    <row r="208" spans="1:12" ht="40.5" customHeight="1">
      <c r="A208" s="47"/>
      <c r="B208" s="48"/>
      <c r="C208" s="59" t="s">
        <v>62</v>
      </c>
      <c r="D208" s="34" t="s">
        <v>141</v>
      </c>
      <c r="E208" s="102">
        <v>261000</v>
      </c>
      <c r="F208" s="126">
        <v>241500</v>
      </c>
      <c r="G208" s="102">
        <v>214510</v>
      </c>
      <c r="H208" s="172">
        <f>G208/F208</f>
        <v>0.88824016563147</v>
      </c>
      <c r="I208" s="289"/>
      <c r="J208" s="102"/>
      <c r="K208" s="299"/>
      <c r="L208" s="217"/>
    </row>
    <row r="209" spans="1:12" ht="24.75" customHeight="1">
      <c r="A209" s="55"/>
      <c r="B209" s="64"/>
      <c r="C209" s="60"/>
      <c r="D209" s="91" t="s">
        <v>78</v>
      </c>
      <c r="E209" s="98"/>
      <c r="F209" s="120"/>
      <c r="G209" s="98"/>
      <c r="H209" s="163"/>
      <c r="I209" s="273">
        <v>261000</v>
      </c>
      <c r="J209" s="98">
        <v>241500</v>
      </c>
      <c r="K209" s="300">
        <v>214510</v>
      </c>
      <c r="L209" s="208">
        <f>K209/J209</f>
        <v>0.88824016563147</v>
      </c>
    </row>
    <row r="210" spans="1:12" ht="19.5" customHeight="1">
      <c r="A210" s="57"/>
      <c r="B210" s="58">
        <v>85333</v>
      </c>
      <c r="C210" s="58"/>
      <c r="D210" s="58" t="s">
        <v>44</v>
      </c>
      <c r="E210" s="69">
        <f>SUM(E211:E211)</f>
        <v>1672000</v>
      </c>
      <c r="F210" s="134">
        <f>F211</f>
        <v>1624000</v>
      </c>
      <c r="G210" s="134">
        <f>G211</f>
        <v>1624000</v>
      </c>
      <c r="H210" s="176">
        <f>G210/F210</f>
        <v>1</v>
      </c>
      <c r="I210" s="290">
        <f>I213+I214+I215</f>
        <v>1672000</v>
      </c>
      <c r="J210" s="69">
        <f>J213+J214+J215</f>
        <v>1624000</v>
      </c>
      <c r="K210" s="301">
        <f>K213+K214+K215</f>
        <v>1624000</v>
      </c>
      <c r="L210" s="220">
        <f>K210/J210</f>
        <v>1</v>
      </c>
    </row>
    <row r="211" spans="1:12" ht="24.75" customHeight="1">
      <c r="A211" s="55"/>
      <c r="B211" s="60"/>
      <c r="C211" s="60"/>
      <c r="D211" s="91" t="s">
        <v>45</v>
      </c>
      <c r="E211" s="98">
        <f>E212</f>
        <v>1672000</v>
      </c>
      <c r="F211" s="120">
        <f>F212</f>
        <v>1624000</v>
      </c>
      <c r="G211" s="120">
        <f>G212</f>
        <v>1624000</v>
      </c>
      <c r="H211" s="163">
        <f>G211/F211</f>
        <v>1</v>
      </c>
      <c r="I211" s="273"/>
      <c r="J211" s="98"/>
      <c r="K211" s="278"/>
      <c r="L211" s="208"/>
    </row>
    <row r="212" spans="1:12" ht="40.5" customHeight="1">
      <c r="A212" s="47"/>
      <c r="B212" s="48"/>
      <c r="C212" s="59" t="s">
        <v>62</v>
      </c>
      <c r="D212" s="34" t="s">
        <v>141</v>
      </c>
      <c r="E212" s="102">
        <v>1672000</v>
      </c>
      <c r="F212" s="126">
        <v>1624000</v>
      </c>
      <c r="G212" s="102">
        <v>1624000</v>
      </c>
      <c r="H212" s="172">
        <f>G212/F212</f>
        <v>1</v>
      </c>
      <c r="I212" s="289"/>
      <c r="J212" s="102"/>
      <c r="K212" s="299"/>
      <c r="L212" s="217"/>
    </row>
    <row r="213" spans="1:12" ht="19.5" customHeight="1">
      <c r="A213" s="7"/>
      <c r="B213" s="7"/>
      <c r="C213" s="7"/>
      <c r="D213" s="93" t="s">
        <v>56</v>
      </c>
      <c r="E213" s="70"/>
      <c r="F213" s="115"/>
      <c r="G213" s="70"/>
      <c r="H213" s="161"/>
      <c r="I213" s="275">
        <v>1148300</v>
      </c>
      <c r="J213" s="70">
        <v>1165755</v>
      </c>
      <c r="K213" s="280">
        <v>1165755</v>
      </c>
      <c r="L213" s="204">
        <f>K213/J213</f>
        <v>1</v>
      </c>
    </row>
    <row r="214" spans="1:12" ht="19.5" customHeight="1">
      <c r="A214" s="7"/>
      <c r="B214" s="7"/>
      <c r="C214" s="7"/>
      <c r="D214" s="94" t="s">
        <v>57</v>
      </c>
      <c r="E214" s="95"/>
      <c r="F214" s="122"/>
      <c r="G214" s="95"/>
      <c r="H214" s="159"/>
      <c r="I214" s="276">
        <v>294700</v>
      </c>
      <c r="J214" s="95">
        <v>230508</v>
      </c>
      <c r="K214" s="281">
        <v>230508</v>
      </c>
      <c r="L214" s="206">
        <f>K214/J214</f>
        <v>1</v>
      </c>
    </row>
    <row r="215" spans="1:12" ht="19.5" customHeight="1">
      <c r="A215" s="7"/>
      <c r="B215" s="7"/>
      <c r="C215" s="7"/>
      <c r="D215" s="7" t="s">
        <v>58</v>
      </c>
      <c r="E215" s="385"/>
      <c r="F215" s="386"/>
      <c r="G215" s="385"/>
      <c r="H215" s="387"/>
      <c r="I215" s="388">
        <v>229000</v>
      </c>
      <c r="J215" s="385">
        <v>227737</v>
      </c>
      <c r="K215" s="389">
        <v>227737</v>
      </c>
      <c r="L215" s="390">
        <f>K215/J215</f>
        <v>1</v>
      </c>
    </row>
    <row r="216" spans="1:12" ht="29.25" customHeight="1">
      <c r="A216" s="373"/>
      <c r="B216" s="373"/>
      <c r="C216" s="373"/>
      <c r="D216" s="373"/>
      <c r="E216" s="375"/>
      <c r="F216" s="375"/>
      <c r="G216" s="375"/>
      <c r="H216" s="376"/>
      <c r="I216" s="375"/>
      <c r="J216" s="375"/>
      <c r="K216" s="375"/>
      <c r="L216" s="376"/>
    </row>
    <row r="217" spans="1:12" ht="19.5" customHeight="1">
      <c r="A217" s="57"/>
      <c r="B217" s="243">
        <v>85334</v>
      </c>
      <c r="C217" s="61"/>
      <c r="D217" s="44" t="s">
        <v>130</v>
      </c>
      <c r="E217" s="247"/>
      <c r="F217" s="248">
        <f>F218</f>
        <v>109723</v>
      </c>
      <c r="G217" s="248">
        <f>G218</f>
        <v>109721</v>
      </c>
      <c r="H217" s="249">
        <v>0.9999</v>
      </c>
      <c r="I217" s="291"/>
      <c r="J217" s="247">
        <f>J220</f>
        <v>109723</v>
      </c>
      <c r="K217" s="302">
        <f>K220</f>
        <v>109721</v>
      </c>
      <c r="L217" s="250">
        <v>0.9999</v>
      </c>
    </row>
    <row r="218" spans="1:12" ht="19.5" customHeight="1">
      <c r="A218" s="55"/>
      <c r="B218" s="90"/>
      <c r="D218" s="82" t="s">
        <v>86</v>
      </c>
      <c r="E218" s="98"/>
      <c r="F218" s="120">
        <f>F219</f>
        <v>109723</v>
      </c>
      <c r="G218" s="120">
        <f>G219</f>
        <v>109721</v>
      </c>
      <c r="H218" s="163">
        <v>0.9999</v>
      </c>
      <c r="I218" s="273"/>
      <c r="J218" s="98"/>
      <c r="K218" s="278"/>
      <c r="L218" s="208"/>
    </row>
    <row r="219" spans="1:12" ht="42" customHeight="1">
      <c r="A219" s="47"/>
      <c r="B219" s="7"/>
      <c r="C219" s="59" t="s">
        <v>62</v>
      </c>
      <c r="D219" s="34" t="s">
        <v>141</v>
      </c>
      <c r="E219" s="102"/>
      <c r="F219" s="126">
        <v>109723</v>
      </c>
      <c r="G219" s="102">
        <v>109721</v>
      </c>
      <c r="H219" s="172">
        <v>0.9999</v>
      </c>
      <c r="I219" s="289"/>
      <c r="J219" s="102"/>
      <c r="K219" s="299"/>
      <c r="L219" s="217"/>
    </row>
    <row r="220" spans="1:12" ht="19.5" customHeight="1">
      <c r="A220" s="92"/>
      <c r="B220" s="92"/>
      <c r="C220" s="92"/>
      <c r="D220" s="151" t="s">
        <v>131</v>
      </c>
      <c r="E220" s="104"/>
      <c r="F220" s="128"/>
      <c r="G220" s="104"/>
      <c r="H220" s="173"/>
      <c r="I220" s="257"/>
      <c r="J220" s="104">
        <v>109723</v>
      </c>
      <c r="K220" s="262">
        <v>109721</v>
      </c>
      <c r="L220" s="203">
        <v>0.9999</v>
      </c>
    </row>
  </sheetData>
  <mergeCells count="8">
    <mergeCell ref="K7:K8"/>
    <mergeCell ref="L7:L8"/>
    <mergeCell ref="J7:J8"/>
    <mergeCell ref="I7:I8"/>
    <mergeCell ref="H7:H8"/>
    <mergeCell ref="E7:E8"/>
    <mergeCell ref="F7:F8"/>
    <mergeCell ref="G7:G8"/>
  </mergeCells>
  <printOptions horizontalCentered="1"/>
  <pageMargins left="0.5905511811023623" right="0.4724409448818898" top="0.5905511811023623" bottom="0.5905511811023623" header="0.35433070866141736" footer="0.35433070866141736"/>
  <pageSetup firstPageNumber="72" useFirstPageNumber="1"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Urząd Miejski w Lublinie Urzą</cp:lastModifiedBy>
  <cp:lastPrinted>2003-04-28T07:46:32Z</cp:lastPrinted>
  <dcterms:created xsi:type="dcterms:W3CDTF">2000-11-27T13:18:20Z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