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activeTab="0"/>
  </bookViews>
  <sheets>
    <sheet name="PFOSiGW" sheetId="1" r:id="rId1"/>
  </sheets>
  <definedNames>
    <definedName name="_xlnm.Print_Titles" localSheetId="0">'PFOSiGW'!$7:$7</definedName>
  </definedNames>
  <calcPr fullCalcOnLoad="1"/>
</workbook>
</file>

<file path=xl/sharedStrings.xml><?xml version="1.0" encoding="utf-8"?>
<sst xmlns="http://schemas.openxmlformats.org/spreadsheetml/2006/main" count="28" uniqueCount="25">
  <si>
    <t>w złotych</t>
  </si>
  <si>
    <t xml:space="preserve">Rozdz.      </t>
  </si>
  <si>
    <t>Wyszczególnienie</t>
  </si>
  <si>
    <t xml:space="preserve"> I   Przychody</t>
  </si>
  <si>
    <t>Suma bilansowa</t>
  </si>
  <si>
    <t xml:space="preserve">II    Wydatki </t>
  </si>
  <si>
    <t>gospodarka surowcami organicznymi</t>
  </si>
  <si>
    <t>Dz.</t>
  </si>
  <si>
    <t>wprowadzenie programu selektywnej zbiórki odpadów</t>
  </si>
  <si>
    <t>Gospodarka komunalna i ochrona środowiska</t>
  </si>
  <si>
    <t>Fundusz Ochrony Środowiska i Gospodarki Wodnej</t>
  </si>
  <si>
    <t>Powiatowy Fundusz Ochrony Środowiska i Gospodarki Wodnej</t>
  </si>
  <si>
    <t>Załącznik Nr 12</t>
  </si>
  <si>
    <t>% 
6:5</t>
  </si>
  <si>
    <t>Stan środków obrotowych na początek roku</t>
  </si>
  <si>
    <t>likwidacja zagrożeń sanitarno-epidemicznych powierzchni ziemi 
i ekologiczne zagospodarowanie terenu</t>
  </si>
  <si>
    <t>Rady Miasta Lublin</t>
  </si>
  <si>
    <t>Plan na 2002 rok 
wg uchwały budżetowej</t>
  </si>
  <si>
    <t>Plan na 2002 rok
po zmianach</t>
  </si>
  <si>
    <t>Wykonanie 
na 31 grudnia 
2002 roku</t>
  </si>
  <si>
    <t>środki przekazane przez Marszałka Sejmiku Województwa z tytułu opłat za gospodarcze korzystanie ze środowiska</t>
  </si>
  <si>
    <t xml:space="preserve">środki przekazane przez Państwową Inspekcję Ochrony Środowiska 
z tytułu nałożonych kar </t>
  </si>
  <si>
    <t>stan środków obrotowych na koniec roku</t>
  </si>
  <si>
    <t>do uchwały Nr 143/VI/2003</t>
  </si>
  <si>
    <t>z dnia 24 kwietnia 2003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</si>
</sst>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6" fillId="1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3" fontId="6" fillId="1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 wrapText="1"/>
    </xf>
    <xf numFmtId="0" fontId="4" fillId="1" borderId="2" xfId="0" applyFont="1" applyFill="1" applyBorder="1" applyAlignment="1">
      <alignment vertical="center"/>
    </xf>
    <xf numFmtId="3" fontId="4" fillId="1" borderId="8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0" fontId="4" fillId="0" borderId="2" xfId="0" applyFont="1" applyBorder="1" applyAlignment="1">
      <alignment wrapText="1"/>
    </xf>
    <xf numFmtId="0" fontId="5" fillId="0" borderId="1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0" fontId="6" fillId="1" borderId="2" xfId="0" applyNumberFormat="1" applyFont="1" applyFill="1" applyBorder="1" applyAlignment="1">
      <alignment vertical="center"/>
    </xf>
    <xf numFmtId="10" fontId="4" fillId="2" borderId="2" xfId="0" applyNumberFormat="1" applyFont="1" applyFill="1" applyBorder="1" applyAlignment="1">
      <alignment/>
    </xf>
    <xf numFmtId="10" fontId="1" fillId="0" borderId="2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6" fillId="1" borderId="2" xfId="0" applyNumberFormat="1" applyFont="1" applyFill="1" applyBorder="1" applyAlignment="1">
      <alignment/>
    </xf>
    <xf numFmtId="10" fontId="4" fillId="2" borderId="2" xfId="0" applyNumberFormat="1" applyFont="1" applyFill="1" applyBorder="1" applyAlignment="1">
      <alignment/>
    </xf>
    <xf numFmtId="10" fontId="4" fillId="0" borderId="2" xfId="0" applyNumberFormat="1" applyFont="1" applyBorder="1" applyAlignment="1">
      <alignment/>
    </xf>
    <xf numFmtId="10" fontId="2" fillId="0" borderId="9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9" xfId="0" applyFont="1" applyBorder="1" applyAlignment="1">
      <alignment horizontal="left"/>
    </xf>
    <xf numFmtId="10" fontId="1" fillId="0" borderId="7" xfId="0" applyNumberFormat="1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10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workbookViewId="0" topLeftCell="A1">
      <selection activeCell="F5" sqref="F5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60.375" style="0" customWidth="1"/>
    <col min="4" max="6" width="19.375" style="0" customWidth="1"/>
    <col min="7" max="7" width="16.00390625" style="0" customWidth="1"/>
  </cols>
  <sheetData>
    <row r="1" ht="12.75">
      <c r="F1" t="s">
        <v>12</v>
      </c>
    </row>
    <row r="2" spans="2:7" ht="15.75">
      <c r="B2" s="12"/>
      <c r="C2" s="14" t="s">
        <v>11</v>
      </c>
      <c r="D2" s="19"/>
      <c r="E2" s="19"/>
      <c r="F2" s="19" t="s">
        <v>23</v>
      </c>
      <c r="G2" s="19"/>
    </row>
    <row r="3" spans="2:7" ht="15.75">
      <c r="B3" s="14"/>
      <c r="C3" s="13"/>
      <c r="D3" s="19"/>
      <c r="E3" s="19"/>
      <c r="F3" s="19" t="s">
        <v>16</v>
      </c>
      <c r="G3" s="19"/>
    </row>
    <row r="4" spans="2:7" ht="13.5" customHeight="1">
      <c r="B4" s="14"/>
      <c r="C4" s="13"/>
      <c r="D4" s="19"/>
      <c r="E4" s="19"/>
      <c r="F4" s="19" t="s">
        <v>24</v>
      </c>
      <c r="G4" s="19"/>
    </row>
    <row r="5" spans="3:6" ht="15.75" thickBot="1">
      <c r="C5" s="1"/>
      <c r="D5" s="20"/>
      <c r="E5" s="20"/>
      <c r="F5" s="20" t="s">
        <v>0</v>
      </c>
    </row>
    <row r="6" spans="1:7" ht="41.25" customHeight="1" thickBot="1" thickTop="1">
      <c r="A6" s="15" t="s">
        <v>7</v>
      </c>
      <c r="B6" s="16" t="s">
        <v>1</v>
      </c>
      <c r="C6" s="17" t="s">
        <v>2</v>
      </c>
      <c r="D6" s="18" t="s">
        <v>17</v>
      </c>
      <c r="E6" s="18" t="s">
        <v>18</v>
      </c>
      <c r="F6" s="23" t="s">
        <v>19</v>
      </c>
      <c r="G6" s="23" t="s">
        <v>13</v>
      </c>
    </row>
    <row r="7" spans="1:7" ht="14.25" thickBot="1" thickTop="1">
      <c r="A7" s="9">
        <v>1</v>
      </c>
      <c r="B7" s="9">
        <v>2</v>
      </c>
      <c r="C7" s="9">
        <v>3</v>
      </c>
      <c r="D7" s="10">
        <v>4</v>
      </c>
      <c r="E7" s="10">
        <v>5</v>
      </c>
      <c r="F7" s="10">
        <v>6</v>
      </c>
      <c r="G7" s="22">
        <v>7</v>
      </c>
    </row>
    <row r="8" spans="1:7" s="52" customFormat="1" ht="22.5" customHeight="1" thickTop="1">
      <c r="A8" s="51"/>
      <c r="B8" s="51"/>
      <c r="C8" s="53" t="s">
        <v>14</v>
      </c>
      <c r="D8" s="40">
        <v>200417</v>
      </c>
      <c r="E8" s="40">
        <v>19265</v>
      </c>
      <c r="F8" s="40">
        <v>19265</v>
      </c>
      <c r="G8" s="50">
        <f>F8/E8</f>
        <v>1</v>
      </c>
    </row>
    <row r="9" spans="1:7" ht="21.75" customHeight="1">
      <c r="A9" s="3"/>
      <c r="B9" s="5"/>
      <c r="C9" s="6" t="s">
        <v>3</v>
      </c>
      <c r="D9" s="11">
        <f>D10</f>
        <v>602000</v>
      </c>
      <c r="E9" s="11">
        <f>E10</f>
        <v>602000</v>
      </c>
      <c r="F9" s="11">
        <f>F10</f>
        <v>957099</v>
      </c>
      <c r="G9" s="42">
        <f aca="true" t="shared" si="0" ref="G9:G22">F9/E9</f>
        <v>1.5898654485049835</v>
      </c>
    </row>
    <row r="10" spans="1:7" ht="19.5" customHeight="1">
      <c r="A10" s="8">
        <v>900</v>
      </c>
      <c r="B10" s="7"/>
      <c r="C10" s="33" t="s">
        <v>9</v>
      </c>
      <c r="D10" s="36">
        <f>SUM(D11)</f>
        <v>602000</v>
      </c>
      <c r="E10" s="36">
        <f>E11</f>
        <v>602000</v>
      </c>
      <c r="F10" s="36">
        <f>F11</f>
        <v>957099</v>
      </c>
      <c r="G10" s="43">
        <f t="shared" si="0"/>
        <v>1.5898654485049835</v>
      </c>
    </row>
    <row r="11" spans="1:7" ht="19.5" customHeight="1">
      <c r="A11" s="38"/>
      <c r="B11" s="32">
        <v>90011</v>
      </c>
      <c r="C11" s="37" t="s">
        <v>10</v>
      </c>
      <c r="D11" s="39">
        <f>D12+D13</f>
        <v>602000</v>
      </c>
      <c r="E11" s="39">
        <f>SUM(E12:E13)</f>
        <v>602000</v>
      </c>
      <c r="F11" s="39">
        <f>SUM(F12:F13)</f>
        <v>957099</v>
      </c>
      <c r="G11" s="44">
        <f t="shared" si="0"/>
        <v>1.5898654485049835</v>
      </c>
    </row>
    <row r="12" spans="1:7" s="26" customFormat="1" ht="27.75" customHeight="1">
      <c r="A12" s="25"/>
      <c r="B12" s="25"/>
      <c r="C12" s="57" t="s">
        <v>20</v>
      </c>
      <c r="D12" s="58">
        <v>600000</v>
      </c>
      <c r="E12" s="58">
        <v>600000</v>
      </c>
      <c r="F12" s="58">
        <v>956910</v>
      </c>
      <c r="G12" s="59">
        <f t="shared" si="0"/>
        <v>1.59485</v>
      </c>
    </row>
    <row r="13" spans="1:7" s="26" customFormat="1" ht="27.75" customHeight="1">
      <c r="A13" s="25"/>
      <c r="B13" s="25"/>
      <c r="C13" s="60" t="s">
        <v>21</v>
      </c>
      <c r="D13" s="61">
        <v>2000</v>
      </c>
      <c r="E13" s="61">
        <v>2000</v>
      </c>
      <c r="F13" s="61">
        <v>189</v>
      </c>
      <c r="G13" s="66">
        <f>F13/E13</f>
        <v>0.0945</v>
      </c>
    </row>
    <row r="14" spans="1:7" ht="18.75" customHeight="1">
      <c r="A14" s="24"/>
      <c r="B14" s="2"/>
      <c r="C14" s="29" t="s">
        <v>4</v>
      </c>
      <c r="D14" s="28">
        <f>D8+D9</f>
        <v>802417</v>
      </c>
      <c r="E14" s="28">
        <f>E8+E9</f>
        <v>621265</v>
      </c>
      <c r="F14" s="28">
        <f>F8+F9</f>
        <v>976364</v>
      </c>
      <c r="G14" s="46">
        <f t="shared" si="0"/>
        <v>1.5715741269828496</v>
      </c>
    </row>
    <row r="15" spans="1:7" ht="19.5" customHeight="1">
      <c r="A15" s="4"/>
      <c r="B15" s="4"/>
      <c r="C15" s="34" t="s">
        <v>5</v>
      </c>
      <c r="D15" s="35">
        <f>SUM(D16)</f>
        <v>790000</v>
      </c>
      <c r="E15" s="35">
        <f>E16</f>
        <v>602000</v>
      </c>
      <c r="F15" s="35">
        <f>F16</f>
        <v>594524</v>
      </c>
      <c r="G15" s="47">
        <f t="shared" si="0"/>
        <v>0.9875813953488372</v>
      </c>
    </row>
    <row r="16" spans="1:7" ht="19.5" customHeight="1">
      <c r="A16" s="7">
        <v>900</v>
      </c>
      <c r="B16" s="7"/>
      <c r="C16" s="33" t="s">
        <v>9</v>
      </c>
      <c r="D16" s="36">
        <f>SUM(D17)</f>
        <v>790000</v>
      </c>
      <c r="E16" s="36">
        <f>E17</f>
        <v>602000</v>
      </c>
      <c r="F16" s="36">
        <f>F17</f>
        <v>594524</v>
      </c>
      <c r="G16" s="48">
        <f t="shared" si="0"/>
        <v>0.9875813953488372</v>
      </c>
    </row>
    <row r="17" spans="1:7" ht="21" customHeight="1">
      <c r="A17" s="2"/>
      <c r="B17" s="32">
        <v>90011</v>
      </c>
      <c r="C17" s="37" t="s">
        <v>10</v>
      </c>
      <c r="D17" s="39">
        <f>D18+D19+D20</f>
        <v>790000</v>
      </c>
      <c r="E17" s="39">
        <f>SUM(E18:E20)</f>
        <v>602000</v>
      </c>
      <c r="F17" s="39">
        <f>SUM(F18:F20)</f>
        <v>594524</v>
      </c>
      <c r="G17" s="49">
        <f t="shared" si="0"/>
        <v>0.9875813953488372</v>
      </c>
    </row>
    <row r="18" spans="1:7" ht="19.5" customHeight="1">
      <c r="A18" s="2"/>
      <c r="B18" s="2"/>
      <c r="C18" s="57" t="s">
        <v>6</v>
      </c>
      <c r="D18" s="62">
        <v>450000</v>
      </c>
      <c r="E18" s="62">
        <v>450000</v>
      </c>
      <c r="F18" s="62">
        <v>450000</v>
      </c>
      <c r="G18" s="63">
        <f t="shared" si="0"/>
        <v>1</v>
      </c>
    </row>
    <row r="19" spans="1:7" ht="27.75" customHeight="1">
      <c r="A19" s="2"/>
      <c r="B19" s="2"/>
      <c r="C19" s="60" t="s">
        <v>15</v>
      </c>
      <c r="D19" s="64">
        <v>270000</v>
      </c>
      <c r="E19" s="64">
        <v>85000</v>
      </c>
      <c r="F19" s="64">
        <v>84199</v>
      </c>
      <c r="G19" s="59">
        <f t="shared" si="0"/>
        <v>0.9905764705882353</v>
      </c>
    </row>
    <row r="20" spans="1:7" ht="19.5" customHeight="1">
      <c r="A20" s="2"/>
      <c r="B20" s="2"/>
      <c r="C20" s="65" t="s">
        <v>8</v>
      </c>
      <c r="D20" s="67">
        <v>70000</v>
      </c>
      <c r="E20" s="67">
        <v>67000</v>
      </c>
      <c r="F20" s="67">
        <v>60325</v>
      </c>
      <c r="G20" s="66">
        <f>F20/E20</f>
        <v>0.9003731343283582</v>
      </c>
    </row>
    <row r="21" spans="1:7" ht="19.5" customHeight="1">
      <c r="A21" s="2"/>
      <c r="B21" s="21"/>
      <c r="C21" s="55" t="s">
        <v>22</v>
      </c>
      <c r="D21" s="56">
        <f>D8+D9-D15</f>
        <v>12417</v>
      </c>
      <c r="E21" s="56">
        <f>E8+E9-E15</f>
        <v>19265</v>
      </c>
      <c r="F21" s="56">
        <f>F8+F9-F15</f>
        <v>381840</v>
      </c>
      <c r="G21" s="45">
        <f t="shared" si="0"/>
        <v>19.820399688554375</v>
      </c>
    </row>
    <row r="22" spans="1:7" s="26" customFormat="1" ht="21" customHeight="1">
      <c r="A22" s="41"/>
      <c r="B22" s="27"/>
      <c r="C22" s="30" t="s">
        <v>4</v>
      </c>
      <c r="D22" s="31">
        <f>D15+D21</f>
        <v>802417</v>
      </c>
      <c r="E22" s="31">
        <f>E15+E21</f>
        <v>621265</v>
      </c>
      <c r="F22" s="31">
        <f>F15+F21</f>
        <v>976364</v>
      </c>
      <c r="G22" s="54">
        <f t="shared" si="0"/>
        <v>1.5715741269828496</v>
      </c>
    </row>
    <row r="23" ht="19.5" customHeight="1"/>
    <row r="24" ht="19.5" customHeight="1"/>
  </sheetData>
  <printOptions horizontalCentered="1"/>
  <pageMargins left="0.3937007874015748" right="0.3937007874015748" top="0.5905511811023623" bottom="0.5905511811023623" header="0.2362204724409449" footer="0.5118110236220472"/>
  <pageSetup firstPageNumber="70" useFirstPageNumber="1" horizontalDpi="300" verticalDpi="300" orientation="landscape" paperSize="9" scale="90" r:id="rId1"/>
  <headerFooter alignWithMargins="0">
    <oddHeader>&amp;C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Urząd Miejski w Lublinie Urzą</cp:lastModifiedBy>
  <cp:lastPrinted>2003-04-28T07:43:50Z</cp:lastPrinted>
  <dcterms:created xsi:type="dcterms:W3CDTF">1998-12-12T11:41:09Z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