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0"/>
  </bookViews>
  <sheets>
    <sheet name="powiatowy" sheetId="1" r:id="rId1"/>
  </sheets>
  <definedNames>
    <definedName name="_xlnm.Print_Titles" localSheetId="0">'powiatowy'!$9:$9</definedName>
  </definedNames>
  <calcPr fullCalcOnLoad="1"/>
</workbook>
</file>

<file path=xl/sharedStrings.xml><?xml version="1.0" encoding="utf-8"?>
<sst xmlns="http://schemas.openxmlformats.org/spreadsheetml/2006/main" count="50" uniqueCount="41">
  <si>
    <t>Dział</t>
  </si>
  <si>
    <t>Wyszczególnienie</t>
  </si>
  <si>
    <t>Stan środków obrotowych na początek roku</t>
  </si>
  <si>
    <t>Fundusz Ochrony Środowiska i Gospodarki Wodnej</t>
  </si>
  <si>
    <t>Suma bilansowa</t>
  </si>
  <si>
    <t>Stan środków obrotowych na koniec roku</t>
  </si>
  <si>
    <t xml:space="preserve"> I   Przychody</t>
  </si>
  <si>
    <t xml:space="preserve">II    Wydatki </t>
  </si>
  <si>
    <t>gospodarka surowcami organicznymi</t>
  </si>
  <si>
    <t>likwidacja zagrożeń sanitarno-epidemicznych powierzchni ziemi i ekologiczne zagospodarowanie terenu</t>
  </si>
  <si>
    <t>Gospodarka komunalna i ochrona środowiska</t>
  </si>
  <si>
    <t>Przelewy redystrybucyjne</t>
  </si>
  <si>
    <t>0970</t>
  </si>
  <si>
    <t>Zakup usług pozostałych</t>
  </si>
  <si>
    <t>Wydatki inwestycyjne funduszy celowych</t>
  </si>
  <si>
    <t>Wpływy z różnych dochodów</t>
  </si>
  <si>
    <t>selektywna zbiórka odpadów niebezpiecznych (w tym zakup pojemników do zbiórki odpadów niebezpiecznych)</t>
  </si>
  <si>
    <t>w złotych</t>
  </si>
  <si>
    <t xml:space="preserve">   Powiatowego Funduszu Ochrony Środowiska i Gospodarki Wodnej </t>
  </si>
  <si>
    <t xml:space="preserve">         Plan przychodów i wydatków  </t>
  </si>
  <si>
    <t>Prezydenta Miasta Lublin</t>
  </si>
  <si>
    <t>Rozdz. / §</t>
  </si>
  <si>
    <t>Urząd Miasta Lublin - Miejski Inspektorat Ochrony Środowiska</t>
  </si>
  <si>
    <t>1. Urząd Miasta Lublin</t>
  </si>
  <si>
    <t>1.1 Miejski Inspektorat Ochrony Środowiska</t>
  </si>
  <si>
    <t>1.2 Wydział Stategii i Rozwoju</t>
  </si>
  <si>
    <t xml:space="preserve">                 na 2005 rok</t>
  </si>
  <si>
    <t>Plan na 2005 rok</t>
  </si>
  <si>
    <t>Załącznik nr 7</t>
  </si>
  <si>
    <t>z dnia 20 stycznia 2005 roku</t>
  </si>
  <si>
    <t>środki przekazywane przez Marszałka Województwa z tytułu opłat za gospodarcze korzystanie ze środowiska</t>
  </si>
  <si>
    <t xml:space="preserve">wpływy z tytułu nałożonych kar przekazywane przez Państwową Inspekcję Ochrony Środowiska </t>
  </si>
  <si>
    <t>wydzielenie i wykonanie kwatery na składowanie innych odpadów na terenie składowiska w Rokitnie</t>
  </si>
  <si>
    <t>pomoc finansowa dla gminy Lubartów na inwestycje z zakresu ochrony środowiska</t>
  </si>
  <si>
    <t>budowa zakładu utylizacji odpadów komunalnych dla Lublina i gmin ościennych</t>
  </si>
  <si>
    <t>do zarządzenia nr 6/2005</t>
  </si>
  <si>
    <t>SKARBNIK MIASTA LUBLIN</t>
  </si>
  <si>
    <t>mgr Irena Szumlak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</si>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</sst>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3" fontId="4" fillId="2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wrapText="1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3" fontId="4" fillId="0" borderId="2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4" fillId="1" borderId="2" xfId="0" applyFont="1" applyFill="1" applyBorder="1" applyAlignment="1">
      <alignment/>
    </xf>
    <xf numFmtId="0" fontId="8" fillId="0" borderId="2" xfId="0" applyFont="1" applyBorder="1" applyAlignment="1">
      <alignment horizontal="left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8" fillId="0" borderId="2" xfId="0" applyFont="1" applyBorder="1" applyAlignment="1">
      <alignment/>
    </xf>
    <xf numFmtId="0" fontId="8" fillId="0" borderId="12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 quotePrefix="1">
      <alignment horizontal="right"/>
    </xf>
    <xf numFmtId="0" fontId="7" fillId="0" borderId="7" xfId="0" applyFont="1" applyBorder="1" applyAlignment="1">
      <alignment horizontal="left" wrapText="1"/>
    </xf>
    <xf numFmtId="0" fontId="8" fillId="0" borderId="8" xfId="0" applyFont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1" borderId="11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3" fontId="8" fillId="0" borderId="6" xfId="0" applyNumberFormat="1" applyFont="1" applyBorder="1" applyAlignment="1">
      <alignment horizontal="righ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3" fontId="4" fillId="3" borderId="14" xfId="0" applyNumberFormat="1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3" fontId="4" fillId="1" borderId="6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3" fontId="4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2" xfId="0" applyNumberFormat="1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 wrapText="1"/>
    </xf>
    <xf numFmtId="0" fontId="8" fillId="0" borderId="3" xfId="0" applyFont="1" applyBorder="1" applyAlignment="1">
      <alignment horizontal="left" wrapText="1"/>
    </xf>
    <xf numFmtId="3" fontId="8" fillId="0" borderId="3" xfId="0" applyNumberFormat="1" applyFont="1" applyBorder="1" applyAlignment="1">
      <alignment horizontal="right" wrapText="1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left" wrapText="1"/>
    </xf>
    <xf numFmtId="3" fontId="8" fillId="0" borderId="15" xfId="0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7" fillId="3" borderId="0" xfId="0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Dziesiętny [0]_ZAL12" xfId="17"/>
    <cellStyle name="Dziesiętny [0]_ZAL7,12 pofun" xfId="18"/>
    <cellStyle name="Dziesiętny_ZAL12" xfId="19"/>
    <cellStyle name="Dziesiętny_ZAL7,12 pofun" xfId="20"/>
    <cellStyle name="Percent" xfId="21"/>
    <cellStyle name="Currency" xfId="22"/>
    <cellStyle name="Currency [0]" xfId="23"/>
    <cellStyle name="Walutowy [0]_ZAL12" xfId="24"/>
    <cellStyle name="Walutowy [0]_ZAL7,12 pofun" xfId="25"/>
    <cellStyle name="Walutowy_ZAL12" xfId="26"/>
    <cellStyle name="Walutowy_ZAL7,12 pofun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75" zoomScaleNormal="75" workbookViewId="0" topLeftCell="A1">
      <selection activeCell="D45" sqref="D45:D47"/>
    </sheetView>
  </sheetViews>
  <sheetFormatPr defaultColWidth="9.00390625" defaultRowHeight="12.75"/>
  <cols>
    <col min="1" max="1" width="8.00390625" style="0" customWidth="1"/>
    <col min="2" max="2" width="13.375" style="0" customWidth="1"/>
    <col min="3" max="3" width="108.125" style="0" customWidth="1"/>
    <col min="4" max="4" width="27.875" style="0" customWidth="1"/>
  </cols>
  <sheetData>
    <row r="1" spans="3:4" ht="15.75">
      <c r="C1" s="42" t="s">
        <v>19</v>
      </c>
      <c r="D1" s="44" t="s">
        <v>28</v>
      </c>
    </row>
    <row r="2" spans="1:4" ht="15.75">
      <c r="A2" s="42" t="s">
        <v>18</v>
      </c>
      <c r="C2" s="42"/>
      <c r="D2" s="44" t="s">
        <v>35</v>
      </c>
    </row>
    <row r="3" spans="3:4" ht="16.5" customHeight="1">
      <c r="C3" s="42" t="s">
        <v>26</v>
      </c>
      <c r="D3" s="44" t="s">
        <v>20</v>
      </c>
    </row>
    <row r="4" spans="3:4" ht="16.5" customHeight="1">
      <c r="C4" s="4"/>
      <c r="D4" s="44" t="s">
        <v>29</v>
      </c>
    </row>
    <row r="5" spans="3:4" ht="16.5" customHeight="1">
      <c r="C5" s="4"/>
      <c r="D5" s="44"/>
    </row>
    <row r="6" spans="1:4" ht="15.75" customHeight="1" thickBot="1">
      <c r="A6" s="1"/>
      <c r="B6" s="1"/>
      <c r="C6" s="1"/>
      <c r="D6" s="45" t="s">
        <v>17</v>
      </c>
    </row>
    <row r="7" spans="1:4" ht="22.5" customHeight="1" thickTop="1">
      <c r="A7" s="70" t="s">
        <v>0</v>
      </c>
      <c r="B7" s="72" t="s">
        <v>21</v>
      </c>
      <c r="C7" s="73" t="s">
        <v>1</v>
      </c>
      <c r="D7" s="72" t="s">
        <v>27</v>
      </c>
    </row>
    <row r="8" spans="1:4" ht="6" customHeight="1" thickBot="1">
      <c r="A8" s="71"/>
      <c r="B8" s="71"/>
      <c r="C8" s="71"/>
      <c r="D8" s="71"/>
    </row>
    <row r="9" spans="1:4" ht="14.25" thickBot="1" thickTop="1">
      <c r="A9" s="2">
        <v>1</v>
      </c>
      <c r="B9" s="2">
        <v>2</v>
      </c>
      <c r="C9" s="2">
        <v>3</v>
      </c>
      <c r="D9" s="3">
        <v>4</v>
      </c>
    </row>
    <row r="10" spans="1:9" s="12" customFormat="1" ht="23.25" customHeight="1" thickTop="1">
      <c r="A10" s="13"/>
      <c r="B10" s="13"/>
      <c r="C10" s="32" t="s">
        <v>2</v>
      </c>
      <c r="D10" s="60">
        <v>236840</v>
      </c>
      <c r="E10"/>
      <c r="F10"/>
      <c r="G10"/>
      <c r="H10"/>
      <c r="I10"/>
    </row>
    <row r="11" spans="1:4" s="12" customFormat="1" ht="22.5" customHeight="1">
      <c r="A11" s="10"/>
      <c r="B11" s="54"/>
      <c r="C11" s="29" t="s">
        <v>6</v>
      </c>
      <c r="D11" s="55">
        <f>D13</f>
        <v>801000</v>
      </c>
    </row>
    <row r="12" spans="1:4" s="12" customFormat="1" ht="22.5" customHeight="1">
      <c r="A12" s="14"/>
      <c r="B12" s="56"/>
      <c r="C12" s="47" t="s">
        <v>22</v>
      </c>
      <c r="D12" s="57">
        <f>D13</f>
        <v>801000</v>
      </c>
    </row>
    <row r="13" spans="1:9" s="6" customFormat="1" ht="21.75" customHeight="1">
      <c r="A13" s="7">
        <v>900</v>
      </c>
      <c r="B13" s="8"/>
      <c r="C13" s="9" t="s">
        <v>10</v>
      </c>
      <c r="D13" s="5">
        <f>D14</f>
        <v>801000</v>
      </c>
      <c r="E13"/>
      <c r="F13"/>
      <c r="G13"/>
      <c r="H13"/>
      <c r="I13"/>
    </row>
    <row r="14" spans="1:9" s="12" customFormat="1" ht="20.25" customHeight="1">
      <c r="A14" s="10"/>
      <c r="B14" s="15">
        <v>90011</v>
      </c>
      <c r="C14" s="16" t="s">
        <v>3</v>
      </c>
      <c r="D14" s="17">
        <f>D15+D17</f>
        <v>801000</v>
      </c>
      <c r="E14"/>
      <c r="F14"/>
      <c r="G14"/>
      <c r="H14"/>
      <c r="I14"/>
    </row>
    <row r="15" spans="1:9" s="12" customFormat="1" ht="19.5" customHeight="1">
      <c r="A15" s="10"/>
      <c r="B15" s="10"/>
      <c r="C15" s="11" t="s">
        <v>30</v>
      </c>
      <c r="D15" s="19">
        <f>D16</f>
        <v>800000</v>
      </c>
      <c r="E15"/>
      <c r="F15"/>
      <c r="G15"/>
      <c r="H15"/>
      <c r="I15"/>
    </row>
    <row r="16" spans="1:9" s="35" customFormat="1" ht="19.5" customHeight="1">
      <c r="A16" s="36"/>
      <c r="B16" s="33">
        <v>2960</v>
      </c>
      <c r="C16" s="34" t="s">
        <v>11</v>
      </c>
      <c r="D16" s="59">
        <v>800000</v>
      </c>
      <c r="E16"/>
      <c r="F16"/>
      <c r="G16"/>
      <c r="H16"/>
      <c r="I16"/>
    </row>
    <row r="17" spans="1:9" s="12" customFormat="1" ht="19.5" customHeight="1">
      <c r="A17" s="10"/>
      <c r="B17" s="10"/>
      <c r="C17" s="38" t="s">
        <v>31</v>
      </c>
      <c r="D17" s="19">
        <f>D18</f>
        <v>1000</v>
      </c>
      <c r="E17"/>
      <c r="F17"/>
      <c r="G17"/>
      <c r="H17"/>
      <c r="I17"/>
    </row>
    <row r="18" spans="1:9" s="35" customFormat="1" ht="19.5" customHeight="1">
      <c r="A18" s="39"/>
      <c r="B18" s="37" t="s">
        <v>12</v>
      </c>
      <c r="C18" s="30" t="s">
        <v>15</v>
      </c>
      <c r="D18" s="59">
        <v>1000</v>
      </c>
      <c r="E18"/>
      <c r="F18"/>
      <c r="G18"/>
      <c r="H18"/>
      <c r="I18"/>
    </row>
    <row r="19" spans="1:9" s="12" customFormat="1" ht="19.5" customHeight="1">
      <c r="A19" s="20"/>
      <c r="B19" s="10"/>
      <c r="C19" s="15" t="s">
        <v>4</v>
      </c>
      <c r="D19" s="17">
        <f>D10+D11</f>
        <v>1037840</v>
      </c>
      <c r="E19"/>
      <c r="F19"/>
      <c r="G19"/>
      <c r="H19"/>
      <c r="I19"/>
    </row>
    <row r="20" spans="1:9" s="27" customFormat="1" ht="19.5" customHeight="1">
      <c r="A20" s="25"/>
      <c r="B20" s="25"/>
      <c r="C20" s="29" t="s">
        <v>7</v>
      </c>
      <c r="D20" s="41">
        <f>D21</f>
        <v>800000</v>
      </c>
      <c r="E20"/>
      <c r="F20"/>
      <c r="G20"/>
      <c r="H20"/>
      <c r="I20"/>
    </row>
    <row r="21" spans="1:9" s="27" customFormat="1" ht="19.5" customHeight="1">
      <c r="A21" s="25"/>
      <c r="B21" s="25"/>
      <c r="C21" s="53" t="s">
        <v>23</v>
      </c>
      <c r="D21" s="46">
        <f>D22+D34</f>
        <v>800000</v>
      </c>
      <c r="E21"/>
      <c r="F21"/>
      <c r="G21"/>
      <c r="H21"/>
      <c r="I21"/>
    </row>
    <row r="22" spans="1:9" s="27" customFormat="1" ht="19.5" customHeight="1">
      <c r="A22" s="28"/>
      <c r="B22" s="28"/>
      <c r="C22" s="47" t="s">
        <v>24</v>
      </c>
      <c r="D22" s="48">
        <f>D23</f>
        <v>550000</v>
      </c>
      <c r="E22"/>
      <c r="F22"/>
      <c r="G22"/>
      <c r="H22"/>
      <c r="I22"/>
    </row>
    <row r="23" spans="1:9" s="12" customFormat="1" ht="20.25" customHeight="1">
      <c r="A23" s="7">
        <v>900</v>
      </c>
      <c r="B23" s="8"/>
      <c r="C23" s="9" t="s">
        <v>10</v>
      </c>
      <c r="D23" s="40">
        <f>D24</f>
        <v>550000</v>
      </c>
      <c r="E23"/>
      <c r="F23"/>
      <c r="G23"/>
      <c r="H23"/>
      <c r="I23"/>
    </row>
    <row r="24" spans="1:9" s="12" customFormat="1" ht="18.75" customHeight="1">
      <c r="A24" s="10"/>
      <c r="B24" s="15">
        <v>90011</v>
      </c>
      <c r="C24" s="16" t="s">
        <v>3</v>
      </c>
      <c r="D24" s="18">
        <f>D25+D27+D29+D32</f>
        <v>550000</v>
      </c>
      <c r="E24"/>
      <c r="F24"/>
      <c r="G24"/>
      <c r="H24"/>
      <c r="I24"/>
    </row>
    <row r="25" spans="1:9" s="12" customFormat="1" ht="19.5" customHeight="1">
      <c r="A25" s="10"/>
      <c r="B25" s="10"/>
      <c r="C25" s="11" t="s">
        <v>8</v>
      </c>
      <c r="D25" s="61">
        <f>D26</f>
        <v>300000</v>
      </c>
      <c r="E25"/>
      <c r="F25"/>
      <c r="G25"/>
      <c r="H25"/>
      <c r="I25"/>
    </row>
    <row r="26" spans="1:9" s="35" customFormat="1" ht="19.5" customHeight="1">
      <c r="A26" s="36"/>
      <c r="B26" s="33">
        <v>4300</v>
      </c>
      <c r="C26" s="30" t="s">
        <v>13</v>
      </c>
      <c r="D26" s="62">
        <f>400000-100000</f>
        <v>300000</v>
      </c>
      <c r="E26"/>
      <c r="F26"/>
      <c r="G26"/>
      <c r="H26"/>
      <c r="I26"/>
    </row>
    <row r="27" spans="1:9" s="12" customFormat="1" ht="19.5" customHeight="1">
      <c r="A27" s="10"/>
      <c r="B27" s="21"/>
      <c r="C27" s="22" t="s">
        <v>9</v>
      </c>
      <c r="D27" s="61">
        <f>SUM(D28:D28)</f>
        <v>100000</v>
      </c>
      <c r="E27"/>
      <c r="F27"/>
      <c r="G27"/>
      <c r="H27"/>
      <c r="I27"/>
    </row>
    <row r="28" spans="1:9" s="35" customFormat="1" ht="19.5" customHeight="1">
      <c r="A28" s="36"/>
      <c r="B28" s="33">
        <v>4300</v>
      </c>
      <c r="C28" s="30" t="s">
        <v>13</v>
      </c>
      <c r="D28" s="59">
        <v>100000</v>
      </c>
      <c r="E28"/>
      <c r="F28"/>
      <c r="G28"/>
      <c r="H28"/>
      <c r="I28"/>
    </row>
    <row r="29" spans="1:9" s="12" customFormat="1" ht="19.5" customHeight="1">
      <c r="A29" s="10"/>
      <c r="B29" s="21"/>
      <c r="C29" s="22" t="s">
        <v>16</v>
      </c>
      <c r="D29" s="63">
        <f>SUM(D30:D30)</f>
        <v>100000</v>
      </c>
      <c r="E29"/>
      <c r="F29"/>
      <c r="G29"/>
      <c r="H29"/>
      <c r="I29"/>
    </row>
    <row r="30" spans="1:9" s="35" customFormat="1" ht="19.5" customHeight="1">
      <c r="A30" s="36"/>
      <c r="B30" s="33">
        <v>4300</v>
      </c>
      <c r="C30" s="30" t="s">
        <v>13</v>
      </c>
      <c r="D30" s="59">
        <v>100000</v>
      </c>
      <c r="E30"/>
      <c r="F30"/>
      <c r="G30"/>
      <c r="H30"/>
      <c r="I30"/>
    </row>
    <row r="31" spans="1:9" s="35" customFormat="1" ht="19.5" customHeight="1">
      <c r="A31" s="36"/>
      <c r="B31" s="21"/>
      <c r="C31" s="22" t="s">
        <v>32</v>
      </c>
      <c r="D31" s="61">
        <f>D32</f>
        <v>50000</v>
      </c>
      <c r="E31"/>
      <c r="F31"/>
      <c r="G31"/>
      <c r="H31"/>
      <c r="I31"/>
    </row>
    <row r="32" spans="1:9" s="35" customFormat="1" ht="19.5" customHeight="1">
      <c r="A32" s="36"/>
      <c r="B32" s="36">
        <v>4300</v>
      </c>
      <c r="C32" s="65" t="s">
        <v>13</v>
      </c>
      <c r="D32" s="66">
        <f>100000-50000</f>
        <v>50000</v>
      </c>
      <c r="E32"/>
      <c r="F32"/>
      <c r="G32"/>
      <c r="H32"/>
      <c r="I32"/>
    </row>
    <row r="33" spans="1:9" s="35" customFormat="1" ht="19.5" customHeight="1">
      <c r="A33" s="67"/>
      <c r="B33" s="67"/>
      <c r="C33" s="68"/>
      <c r="D33" s="69"/>
      <c r="E33"/>
      <c r="F33"/>
      <c r="G33"/>
      <c r="H33"/>
      <c r="I33"/>
    </row>
    <row r="34" spans="1:9" s="35" customFormat="1" ht="19.5" customHeight="1">
      <c r="A34" s="49"/>
      <c r="B34" s="50"/>
      <c r="C34" s="51" t="s">
        <v>25</v>
      </c>
      <c r="D34" s="52">
        <f>D35</f>
        <v>250000</v>
      </c>
      <c r="E34"/>
      <c r="F34"/>
      <c r="G34"/>
      <c r="H34"/>
      <c r="I34"/>
    </row>
    <row r="35" spans="1:9" s="12" customFormat="1" ht="20.25" customHeight="1">
      <c r="A35" s="8">
        <v>900</v>
      </c>
      <c r="B35" s="8"/>
      <c r="C35" s="9" t="s">
        <v>10</v>
      </c>
      <c r="D35" s="40">
        <f>D36</f>
        <v>250000</v>
      </c>
      <c r="E35"/>
      <c r="F35"/>
      <c r="G35"/>
      <c r="H35"/>
      <c r="I35"/>
    </row>
    <row r="36" spans="1:9" s="12" customFormat="1" ht="18.75" customHeight="1">
      <c r="A36" s="10"/>
      <c r="B36" s="15">
        <v>90011</v>
      </c>
      <c r="C36" s="16" t="s">
        <v>3</v>
      </c>
      <c r="D36" s="18">
        <f>D37+D39</f>
        <v>250000</v>
      </c>
      <c r="E36"/>
      <c r="F36"/>
      <c r="G36"/>
      <c r="H36"/>
      <c r="I36"/>
    </row>
    <row r="37" spans="1:9" s="12" customFormat="1" ht="19.5" customHeight="1">
      <c r="A37" s="10"/>
      <c r="B37" s="21"/>
      <c r="C37" s="22" t="s">
        <v>33</v>
      </c>
      <c r="D37" s="61">
        <f>D38</f>
        <v>200000</v>
      </c>
      <c r="E37"/>
      <c r="F37"/>
      <c r="G37"/>
      <c r="H37"/>
      <c r="I37"/>
    </row>
    <row r="38" spans="1:9" s="35" customFormat="1" ht="19.5" customHeight="1">
      <c r="A38" s="36"/>
      <c r="B38" s="33">
        <v>6110</v>
      </c>
      <c r="C38" s="30" t="s">
        <v>14</v>
      </c>
      <c r="D38" s="64">
        <v>200000</v>
      </c>
      <c r="E38"/>
      <c r="F38"/>
      <c r="G38"/>
      <c r="H38"/>
      <c r="I38"/>
    </row>
    <row r="39" spans="1:9" s="35" customFormat="1" ht="20.25" customHeight="1">
      <c r="A39" s="36"/>
      <c r="B39" s="21"/>
      <c r="C39" s="22" t="s">
        <v>34</v>
      </c>
      <c r="D39" s="61">
        <f>D40</f>
        <v>50000</v>
      </c>
      <c r="E39"/>
      <c r="F39"/>
      <c r="G39"/>
      <c r="H39"/>
      <c r="I39"/>
    </row>
    <row r="40" spans="1:9" s="35" customFormat="1" ht="19.5" customHeight="1">
      <c r="A40" s="36"/>
      <c r="B40" s="33">
        <v>6110</v>
      </c>
      <c r="C40" s="30" t="s">
        <v>14</v>
      </c>
      <c r="D40" s="64">
        <f>100000-50000</f>
        <v>50000</v>
      </c>
      <c r="E40"/>
      <c r="F40"/>
      <c r="G40"/>
      <c r="H40"/>
      <c r="I40"/>
    </row>
    <row r="41" spans="1:9" s="27" customFormat="1" ht="19.5" customHeight="1">
      <c r="A41" s="25"/>
      <c r="B41" s="26"/>
      <c r="C41" s="31" t="s">
        <v>5</v>
      </c>
      <c r="D41" s="43">
        <f>D10+D11-D20</f>
        <v>237840</v>
      </c>
      <c r="E41"/>
      <c r="F41"/>
      <c r="G41"/>
      <c r="H41"/>
      <c r="I41"/>
    </row>
    <row r="42" spans="1:9" s="12" customFormat="1" ht="19.5" customHeight="1">
      <c r="A42" s="14"/>
      <c r="B42" s="23"/>
      <c r="C42" s="24" t="s">
        <v>4</v>
      </c>
      <c r="D42" s="17">
        <f>D20+D41</f>
        <v>1037840</v>
      </c>
      <c r="E42"/>
      <c r="F42"/>
      <c r="G42"/>
      <c r="H42"/>
      <c r="I42"/>
    </row>
    <row r="43" spans="5:9" s="12" customFormat="1" ht="19.5" customHeight="1">
      <c r="E43"/>
      <c r="F43"/>
      <c r="G43"/>
      <c r="H43"/>
      <c r="I43"/>
    </row>
    <row r="44" spans="4:9" s="12" customFormat="1" ht="19.5" customHeight="1">
      <c r="D44" s="58"/>
      <c r="E44"/>
      <c r="F44"/>
      <c r="G44"/>
      <c r="H44"/>
      <c r="I44"/>
    </row>
    <row r="45" spans="2:4" ht="14.25">
      <c r="B45" s="74" t="s">
        <v>36</v>
      </c>
      <c r="D45" s="76" t="s">
        <v>38</v>
      </c>
    </row>
    <row r="46" spans="2:4" ht="14.25">
      <c r="B46" s="75"/>
      <c r="D46" s="76" t="s">
        <v>39</v>
      </c>
    </row>
    <row r="47" spans="2:4" ht="14.25">
      <c r="B47" s="74" t="s">
        <v>37</v>
      </c>
      <c r="D47" s="76" t="s">
        <v>40</v>
      </c>
    </row>
  </sheetData>
  <mergeCells count="4">
    <mergeCell ref="A7:A8"/>
    <mergeCell ref="B7:B8"/>
    <mergeCell ref="C7:C8"/>
    <mergeCell ref="D7:D8"/>
  </mergeCells>
  <printOptions horizontalCentered="1"/>
  <pageMargins left="0.7874015748031497" right="0.7874015748031497" top="0.6692913385826772" bottom="0.7086614173228347" header="0.5118110236220472" footer="0.5118110236220472"/>
  <pageSetup firstPageNumber="219" useFirstPageNumber="1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2005-01-26T10:48:51Z</cp:lastPrinted>
  <dcterms:created xsi:type="dcterms:W3CDTF">1998-12-12T11:41:09Z</dcterms:created>
  <cp:category/>
  <cp:version/>
  <cp:contentType/>
  <cp:contentStatus/>
</cp:coreProperties>
</file>