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dochody" sheetId="1" r:id="rId1"/>
  </sheets>
  <definedNames>
    <definedName name="_xlnm.Print_Area" localSheetId="0">'dochody'!$A$1:$E$518</definedName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<sst xmlns="http://schemas.openxmlformats.org/spreadsheetml/2006/main" count="617" uniqueCount="308">
  <si>
    <t xml:space="preserve"> </t>
  </si>
  <si>
    <t xml:space="preserve">Treść   </t>
  </si>
  <si>
    <t>Dział</t>
  </si>
  <si>
    <t>Dochody budżetu miasta ogółem</t>
  </si>
  <si>
    <t>z tego:</t>
  </si>
  <si>
    <t xml:space="preserve">Dochody własne </t>
  </si>
  <si>
    <t>010</t>
  </si>
  <si>
    <t>Rolnictwo i łowiectwo</t>
  </si>
  <si>
    <t>01095</t>
  </si>
  <si>
    <t>Pozostała działalność</t>
  </si>
  <si>
    <t>czynsz dzierżawny za obwody łowieckie</t>
  </si>
  <si>
    <t>Gospodarka mieszkaniowa</t>
  </si>
  <si>
    <t>Zakłady gospodarki mieszkaniowej</t>
  </si>
  <si>
    <t xml:space="preserve">odsetki bankowe od środków dotacji przekazanej z budżetu miasta </t>
  </si>
  <si>
    <t>opłaty za wieczyste użytkowanie</t>
  </si>
  <si>
    <t>wpływy z dzierżawy gruntów</t>
  </si>
  <si>
    <t>wpływy z tytułu odpłatnego korzystania z mienia (dzierżawa, najem)</t>
  </si>
  <si>
    <t>wpłaty z tytułu przekształcenia prawa użytkowania wieczystego w prawo własności</t>
  </si>
  <si>
    <t>sprzedaż działek</t>
  </si>
  <si>
    <t>sprzedaż mieszkań komunalnych</t>
  </si>
  <si>
    <t>sprzedaż składników majątkowych</t>
  </si>
  <si>
    <t>zwrot środków przez spółdzielnie mieszkaniowe za skredytowane mieszkania</t>
  </si>
  <si>
    <t>odsetki za nieterminowe regulowanie należności</t>
  </si>
  <si>
    <t>Działalność usługowa</t>
  </si>
  <si>
    <t>Cmentarze</t>
  </si>
  <si>
    <t>opłata za korzystanie z cmentarzy komunalnych i urządzeń cmentarnych</t>
  </si>
  <si>
    <t>Administracja publiczna</t>
  </si>
  <si>
    <t>Urzędy wojewódzkie</t>
  </si>
  <si>
    <t>Urzędy miast i miast na prawach powiatu</t>
  </si>
  <si>
    <t>kary i grzywny nakładane przez Urząd</t>
  </si>
  <si>
    <t>opłaty za używanie nazwy i herbu miasta Lublina</t>
  </si>
  <si>
    <t>opłaty pokrywające koszt specyfikacji przetargowej, dziennika budowy i inne</t>
  </si>
  <si>
    <t>zaległe wpłaty za pobyt w Izbie Wytrzeźwień</t>
  </si>
  <si>
    <t>Bezpieczeństwo publiczne i ochrona przeciwpożarowa</t>
  </si>
  <si>
    <t>Straż Miejska</t>
  </si>
  <si>
    <t>wpływy z mandatów nakładanych przez Straż Miejską</t>
  </si>
  <si>
    <t>Wpływy z podatku dochodowego od osób fizycznych</t>
  </si>
  <si>
    <t xml:space="preserve">odsetki od nieterminowych wpłat </t>
  </si>
  <si>
    <t>Wpłaty z zysku przedsiębiorstw i jednoosobowych spółek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</si>
  <si>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</si>
  <si>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</si>
  <si>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</si>
  <si>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</si>
  <si>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</si>
  <si>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</si>
  <si>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opłata targowa</t>
  </si>
  <si>
    <t>opłata administracyjna</t>
  </si>
  <si>
    <t>podatek od czynności cywilnoprawnych</t>
  </si>
  <si>
    <t>odsetki, opłaty za upomnienia, opłata prolongacyjna</t>
  </si>
  <si>
    <t>opłata skarbowa</t>
  </si>
  <si>
    <t>opłata za korzystanie z zezwoleń na sprzedaż napojów alkoholowych</t>
  </si>
  <si>
    <t xml:space="preserve">odsetki od nieterminowych wpłat  </t>
  </si>
  <si>
    <t>Wpływy z różnych rozliczeń</t>
  </si>
  <si>
    <t>opłata eksploatacyjna za wydobywanie kopalin ze złóż</t>
  </si>
  <si>
    <t>Udziały gmin w podatkach stanowiących dochód budżetu państwa</t>
  </si>
  <si>
    <t xml:space="preserve">podatek dochodowy od osób fizycznych </t>
  </si>
  <si>
    <t xml:space="preserve">podatek dochodowy od osób prawnych </t>
  </si>
  <si>
    <t>Różne rozliczenia</t>
  </si>
  <si>
    <t>Różne rozliczenia finansowe</t>
  </si>
  <si>
    <t>odsetki od środków na rachunkach bankowych</t>
  </si>
  <si>
    <t>Oświata i wychowanie</t>
  </si>
  <si>
    <t>Szkoły podstawowe</t>
  </si>
  <si>
    <t>Przedszkola</t>
  </si>
  <si>
    <t xml:space="preserve">opłaty za pobyt w przedszkolach                                         </t>
  </si>
  <si>
    <t>Przedszkola specjalne</t>
  </si>
  <si>
    <t>Gimnazja</t>
  </si>
  <si>
    <t>Pomoc społeczna</t>
  </si>
  <si>
    <t>Ośrodki wsparcia</t>
  </si>
  <si>
    <t>opłaty za usługi świadczone podopiecznym</t>
  </si>
  <si>
    <t xml:space="preserve">Zasiłki i pomoc w naturze oraz składki na ubezpieczenia społeczne </t>
  </si>
  <si>
    <t>Dodatki mieszkaniowe</t>
  </si>
  <si>
    <t>zwrot niesłusznie pobranych dodatków mieszkaniowych</t>
  </si>
  <si>
    <t>Ośrodki pomocy społecznej</t>
  </si>
  <si>
    <t>Usługi opiekuńcze i specjalistyczne usługi opiekuńcze</t>
  </si>
  <si>
    <t>opłaty podopiecznych za świadczone usługi</t>
  </si>
  <si>
    <t>udział w dochodach budżetu państwa z tytułu opłat za usługi opiekuńcze</t>
  </si>
  <si>
    <t>Pozostałe zadania w zakresie polityki społecznej</t>
  </si>
  <si>
    <t>Żłobki</t>
  </si>
  <si>
    <t xml:space="preserve">opłaty za pobyt w żłobkach                                                                </t>
  </si>
  <si>
    <t>Edukacyjna opieka wychowawcza</t>
  </si>
  <si>
    <t>Świetlice szkolne</t>
  </si>
  <si>
    <t>Gospodarka komunalna i ochrona środowiska</t>
  </si>
  <si>
    <t xml:space="preserve">opłaty za składowanie odpadów komunalnych w Rokitnie </t>
  </si>
  <si>
    <t>Fundusz Ochrony Środowiska i Gospodarki Wodnej</t>
  </si>
  <si>
    <t>Schroniska dla zwierząt</t>
  </si>
  <si>
    <t xml:space="preserve">wpływy ze sprzedaży psów w schronisku </t>
  </si>
  <si>
    <t>opłaty wnoszone przez rolników za zużytą wodę (Rokitno)</t>
  </si>
  <si>
    <t>opłaty za korzystanie z przystanków przez prywatnych przewoźników</t>
  </si>
  <si>
    <t xml:space="preserve">Subwencje </t>
  </si>
  <si>
    <t>Część oświatowa subwencji ogólnej dla jednostek samorządu terytorialnego</t>
  </si>
  <si>
    <t>subwencja oświatowa</t>
  </si>
  <si>
    <t>Dotacje celowe i inne środki na zadania własne</t>
  </si>
  <si>
    <t xml:space="preserve">Gospodarka mieszkaniowa </t>
  </si>
  <si>
    <t>Gospodarka gruntami i nieruchomościami</t>
  </si>
  <si>
    <t>Urzędy naczelnych organów władzy państwowej, kontroli i ochrony prawa oraz sądownictwa</t>
  </si>
  <si>
    <t xml:space="preserve">Urzędy naczelnych organów władzy państwowej, kontroli i ochrony prawa </t>
  </si>
  <si>
    <t>Obrona cywilna</t>
  </si>
  <si>
    <t>dotacja celowa z budżetu państwa na finansowanie zadań z zakresu obrony cywilnej</t>
  </si>
  <si>
    <t xml:space="preserve">Ośrodki wsparcia </t>
  </si>
  <si>
    <t xml:space="preserve">Usługi opiekuńcze i specjalistyczne usługi opiekuńcze </t>
  </si>
  <si>
    <t>II. Dochody powiatu ogółem, z tego:</t>
  </si>
  <si>
    <t>Dochody własne</t>
  </si>
  <si>
    <t>Turystyka</t>
  </si>
  <si>
    <t>Ośrodki informacji turystycznej</t>
  </si>
  <si>
    <t>odsetki bankowe od środków dotacji przekazanej z budżetu miasta</t>
  </si>
  <si>
    <t>wpływy z odpłatnego korzystania z mienia (najem)</t>
  </si>
  <si>
    <t>dochody z tytułu zarządzania nieruchomościami Skarbu Państwa</t>
  </si>
  <si>
    <t>Nadzór budowlany</t>
  </si>
  <si>
    <t xml:space="preserve">Komendy powiatowe Państwowej Straży Pożarnej </t>
  </si>
  <si>
    <t>opłata za egzamin na wykonywanie transportu drogowego taksówką</t>
  </si>
  <si>
    <t>opłata za wydanie karty parkingowej</t>
  </si>
  <si>
    <t>Udziały powiatów w podatkach stanowiących dochód budżetu państwa</t>
  </si>
  <si>
    <t>podatek dochodowy od osób fizycznych</t>
  </si>
  <si>
    <t>podatek dochodowy od osób prawnych</t>
  </si>
  <si>
    <t>Szkoły podstawowe specjalne</t>
  </si>
  <si>
    <t>Gimnazja specjalne</t>
  </si>
  <si>
    <t>Licea ogólnokształcące</t>
  </si>
  <si>
    <t>Licea ogólnokształcące specjalne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</si>
  <si>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</si>
  <si>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</si>
  <si>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</si>
  <si>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</si>
  <si>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</si>
  <si>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Placówki opiekuńczo-wychowawcze</t>
  </si>
  <si>
    <t>opłaty za pobyt w placówkach opiekuńczo-wychowawczych</t>
  </si>
  <si>
    <t xml:space="preserve">pozostałe dochody </t>
  </si>
  <si>
    <t>Domy pomocy społecznej</t>
  </si>
  <si>
    <t>opłaty pensjonariuszy za pobyt w domach pomocy społecznej</t>
  </si>
  <si>
    <t>Rodziny zastępcze</t>
  </si>
  <si>
    <t>odpłatność rodziców za pobyt dzieci w rodzinach zastępczych</t>
  </si>
  <si>
    <t>Ośrodki adopcyjno-opiekuńcze</t>
  </si>
  <si>
    <t>Powiatowe urzędy pracy</t>
  </si>
  <si>
    <t>Specjalne ośrodki szkolno-wychowawcze</t>
  </si>
  <si>
    <t>opłaty za pobyt w ośrodkach szkolno-wychowawczych</t>
  </si>
  <si>
    <t>Poradnie psychologiczno-pedagogiczne, w tym poradnie specjalistyczne</t>
  </si>
  <si>
    <t>Placówki wychowania pozaszkolnego</t>
  </si>
  <si>
    <t>Internaty i bursy szkolne</t>
  </si>
  <si>
    <t>opłaty za pobyt w internatach i bursach</t>
  </si>
  <si>
    <t>Szkolne schroniska młodzieżowe</t>
  </si>
  <si>
    <t>opłaty za noclegi w schronisku</t>
  </si>
  <si>
    <t>Młodzieżowe ośrodki socjoterapii</t>
  </si>
  <si>
    <t>dotacja celowa z budżetu państwa na utrzymanie domów pomocy społecznej</t>
  </si>
  <si>
    <t>Gospodarka odpadami</t>
  </si>
  <si>
    <t>Komendy powiatowe Państwowej Straży Pożarnej</t>
  </si>
  <si>
    <t xml:space="preserve">Dotacje celowe z budżetu państwa na zadania z zakresu administracji rządowej </t>
  </si>
  <si>
    <t>Prace geodezyjne i kartograficzne (nieinwestycyjne)</t>
  </si>
  <si>
    <t xml:space="preserve">dotacja celowa z budżetu państwa na modernizację ewidencji gruntów </t>
  </si>
  <si>
    <t>dotacja celowa z budżetu państwa na realizację bieżących zadań z zakresu administracji rządowej</t>
  </si>
  <si>
    <t>Komisje poborowe</t>
  </si>
  <si>
    <t>dotacja celowa z budżetu państwa na przeprowadzenie poboru do wojska</t>
  </si>
  <si>
    <t>Ochrona zdrowia</t>
  </si>
  <si>
    <t>Pomoc dla uchodźców</t>
  </si>
  <si>
    <t>Zespoły do spraw orzekania o niepełnosprawności</t>
  </si>
  <si>
    <t xml:space="preserve">dotacja celowa z budżetu państwa na prowadzenie środowiskowych domów samopomocy </t>
  </si>
  <si>
    <t xml:space="preserve">dotacja celowa z budżetu państwa na usługi opiekuńcze </t>
  </si>
  <si>
    <t>Zadania w zakresie upowszechniania turystyki</t>
  </si>
  <si>
    <t>I. Dochody gminy ogółem, z tego:</t>
  </si>
  <si>
    <t>Prezydenta Miasta Lublin</t>
  </si>
  <si>
    <t>Rozdz.</t>
  </si>
  <si>
    <t>§</t>
  </si>
  <si>
    <t>(nazwa działu, rozdziału, źródła dochodów, paragrafu)</t>
  </si>
  <si>
    <t>0830</t>
  </si>
  <si>
    <t>Wpływy z usług</t>
  </si>
  <si>
    <t>0920</t>
  </si>
  <si>
    <t>Pozostałe odsetki</t>
  </si>
  <si>
    <t>0470</t>
  </si>
  <si>
    <t xml:space="preserve">Wpływy z opłat za zarząd, użytkowanie i użytkowanie wieczyste nieruchomości </t>
  </si>
  <si>
    <t>0750</t>
  </si>
  <si>
    <t>0760</t>
  </si>
  <si>
    <t>Wpływy z tytułu przekształcenia prawa użytkowania wieczystego przysługującego osobom fizycznym 
w prawo własności</t>
  </si>
  <si>
    <t>0770</t>
  </si>
  <si>
    <t>0970</t>
  </si>
  <si>
    <t>Wpływy z różnych dochodów</t>
  </si>
  <si>
    <t>0690</t>
  </si>
  <si>
    <t>Wpływy z różnych opłat</t>
  </si>
  <si>
    <t>0960</t>
  </si>
  <si>
    <t>0570</t>
  </si>
  <si>
    <t>Grzywny, mandaty i inne kary pieniężne od ludności</t>
  </si>
  <si>
    <t>podatek od działalności gospodarczej osób fizycznych opłacany w formie karty podatkowej</t>
  </si>
  <si>
    <t>0350</t>
  </si>
  <si>
    <t>0910</t>
  </si>
  <si>
    <t>Odsetki od nieterminowych wpłat z tytułu podatków i opłat</t>
  </si>
  <si>
    <t>0730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</si>
  <si>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</si>
  <si>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</si>
  <si>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</si>
  <si>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</si>
  <si>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</si>
  <si>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</si>
  <si>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</si>
  <si>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</si>
  <si>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</si>
  <si>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</si>
  <si>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</si>
  <si>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</si>
  <si>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</si>
  <si>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skarbowej</t>
  </si>
  <si>
    <t>0450</t>
  </si>
  <si>
    <t>Wpływy z opłaty administracyjnej za czynności urzędowe</t>
  </si>
  <si>
    <t>0500</t>
  </si>
  <si>
    <t>Podatek od czynności cywilnoprawnych</t>
  </si>
  <si>
    <t>wpływy z tytułu wynagrodzenia przysługującego płatnikowi za terminowe wpłacanie podatków pobranych na rzecz budżetu państwa i z tytułu wykonywania zadań z ubezpieczenia społecznego</t>
  </si>
  <si>
    <t>wpłaty zwaloryzowanych odszkodowań przez byłych właścicieli w związku z przywróceniem prawa własności</t>
  </si>
  <si>
    <t>0410</t>
  </si>
  <si>
    <t>0480</t>
  </si>
  <si>
    <t>Wpływy z opłat za zezwolenia na sprzedaż alkoholu</t>
  </si>
  <si>
    <t>0590</t>
  </si>
  <si>
    <t>Wpływy z opłat za koncesje i licencje</t>
  </si>
  <si>
    <t>0460</t>
  </si>
  <si>
    <t>Wpływy z opłaty eksploatacyjnej</t>
  </si>
  <si>
    <t>0010</t>
  </si>
  <si>
    <t xml:space="preserve">Podatek dochodowy od osób fizycznych </t>
  </si>
  <si>
    <t>0020</t>
  </si>
  <si>
    <t>udział w dochodach budżetu państwa z tytułu opłat za pobyt w środowiskowych domach samopomocy</t>
  </si>
  <si>
    <t>Subwencje ogólne z budżetu państwa</t>
  </si>
  <si>
    <t>dotacja celowa z budżetu państwa na sfinansowanie kosztów prowadzenia i aktualizacji rejestru wyborców</t>
  </si>
  <si>
    <t xml:space="preserve">dotacja celowa z budżetu państwa na składki na ubezpieczenie zdrowotne opłacane za osoby pobierające świadczenia z pomocy społecznej   </t>
  </si>
  <si>
    <t xml:space="preserve">dotacja celowa z budżetu państwa na zasiłki i pomoc w naturze oraz na składki na ubezpieczenia społeczne  </t>
  </si>
  <si>
    <t>Dochody od osób prawnych, od osób fizycznych i od innych jednostek nieposiadających osobowości prawnej oraz wydatki związane z ich poborem</t>
  </si>
  <si>
    <t>opłaty z tytułu wydawania tablic rejestracyjnych, praw jazdy, czasowych pozwoleń i innych</t>
  </si>
  <si>
    <t>opłata za wydanie licencji na wykonywanie krajowego transportu drogowego i opłata za wydanie zaświadczenia i wypisy z zaświadczenia na wykonywanie przewozu osób i rzeczy na potrzeby własne</t>
  </si>
  <si>
    <t>0420</t>
  </si>
  <si>
    <t>Wpływy z opłaty komunikacyjnej</t>
  </si>
  <si>
    <t>Podatek dochodowy od osób fizycznych</t>
  </si>
  <si>
    <t>Podatek dochodowy od osób prawnych</t>
  </si>
  <si>
    <t>Dotacje celowe otrzymane z budżetu państwa na realizację bieżących zadań własnych powiatu</t>
  </si>
  <si>
    <t>dotacja celowa z budżetu państwa na finansowanie zadań bieżących z zakresu gospodarki nieruchomościami</t>
  </si>
  <si>
    <t>Dotacje celowe otrzymane z budżetu państwa na zadania bieżące z zakresu administracji rządowej oraz inne zadania zlecone ustawami realizowane przez powiat</t>
  </si>
  <si>
    <t>dotacja celowa z budżetu państwa na utrzymanie Powiatowego Inspektoratu Nadzoru Budowlanego</t>
  </si>
  <si>
    <t>dotacja celowa z budżetu państwa na utrzymanie Komendy Miejskiej Państwowej Straży Pożarnej</t>
  </si>
  <si>
    <t xml:space="preserve">dotacja celowa z budżetu państwa na składki na ubezpieczenie zdrowotne za dzieci i uczniów niepozostających na utrzymaniu osoby ubezpieczonej </t>
  </si>
  <si>
    <t>dotacja celowa z budżetu państwa na składki na ubezpieczenie zdrowotne za osoby bezrobotne bez prawa do zasiłku</t>
  </si>
  <si>
    <t>Składki na ubezpieczenie zdrowotne oraz świadczenia dla osób nieobjętych obowiązkiem ubezpieczenia zdrowotnego</t>
  </si>
  <si>
    <t>dotacja celowa z budżetu państwa na utrzymanie zespołu do spraw orzekania o niepełnosprawności</t>
  </si>
  <si>
    <t>Dochody jednostek samorządu terytorialnego związane z realizacją zadań z zakresu administracji rządowej oraz innych zadań zleconych ustawami</t>
  </si>
  <si>
    <t>Kultura i ochrona dziedzictwa narodowego</t>
  </si>
  <si>
    <t>Podatek od działalności gospodarczej osób fizycznych, opłacany w formie karty podatkowej</t>
  </si>
  <si>
    <t>Wpłaty z zysku jednoosobowych spółek Skarbu Państwa lub spółek jednostek samorządu terytorialnego</t>
  </si>
  <si>
    <t>Wpływy z opłaty targowej</t>
  </si>
  <si>
    <t>Środki na dofinansowanie własnych zadań bieżących gmin, powiatów, samorządów województw, pozyskane z innych źródeł</t>
  </si>
  <si>
    <t>Dotacje celowe otrzymane z budżetu państwa na realizację zadań bieżących z zakresu administracji rządowej oraz innych zadań zleconych gminie ustawami</t>
  </si>
  <si>
    <t>Dotacje celowe otrzymane z budżetu państwa na inwestycje i zakupy inwestycyjne z zakresu administracji rządowej oraz inne zadania zlecone ustawami realizowane przez powiat</t>
  </si>
  <si>
    <t>opłata za wydanie zezwolenia na wykonywanie przewozu osób w krajowym transporcie drogowym</t>
  </si>
  <si>
    <t>Dotacje celowe z budżetu państwa na zadania zlecone z zakresu administracji rządowej</t>
  </si>
  <si>
    <t>opłata za licencję na wykonywanie transportu drogowego taksówką</t>
  </si>
  <si>
    <t>Załącznik nr 1</t>
  </si>
  <si>
    <t>0870</t>
  </si>
  <si>
    <t xml:space="preserve">Wpływy ze sprzedaży składników majątkowych </t>
  </si>
  <si>
    <t>Dochody budżetu miasta na 2005 rok</t>
  </si>
  <si>
    <t>darowizna pieniężna na utrzymanie cmentarza żydowskiego przy ul. Walecznych</t>
  </si>
  <si>
    <t>wpłaty z zysku jednoosobowych spółek</t>
  </si>
  <si>
    <t>Wpływy z podatku rolnego, podatku leśnego, podatku od czynności cywilnoprawnych, podatków i opłat lokalnych od osób prawnych i innych jednostek organizacyjnych</t>
  </si>
  <si>
    <t>wpis do ewidencji działalności gospodarczej</t>
  </si>
  <si>
    <t>pozostałe dochody</t>
  </si>
  <si>
    <t>opłaty za pobyt w schorniskach dla bezdomnych</t>
  </si>
  <si>
    <t xml:space="preserve">wpłaty społecznych komitetów i innych podmiotów na inwestycje </t>
  </si>
  <si>
    <t>dotacja rekompensująca dochody utracone z tytułu zwolnień ustawowych</t>
  </si>
  <si>
    <t>Dotacje otrzymane z funduszy celowych na realizację zadań bieżących jednostek sektora finansów publicznych</t>
  </si>
  <si>
    <t>subwencja równoważąca</t>
  </si>
  <si>
    <t>Część równoważąca subwencji ogólnej dla gmin</t>
  </si>
  <si>
    <t>środki z PHARE na współfinansowanie projektu "Turystyczne Centrum Obsługi Ruchu Transgranicznego w Lublinie"</t>
  </si>
  <si>
    <t>środki z Inicjatywy Wspólnotowej INTERREG na realizację projektu "E-government in Hansa Passage Regions"</t>
  </si>
  <si>
    <t>środki z programu Wspólnoty Europejskiej Socrates-Comenius na realizację projektów oświatowych</t>
  </si>
  <si>
    <t>Zasiłki i pomoc w naturze oraz składki na ubezpieczenia społeczne</t>
  </si>
  <si>
    <t>dotacja celowa z budżetu państwa na zasiłki i pomoc w naturze oraz na składki na ubezpieczenia społeczne</t>
  </si>
  <si>
    <t>Dotacje celowe otrzymane z budżetu państwa na realizację własnych zadań bieżących gmin</t>
  </si>
  <si>
    <t>dotacja celowa z budżetu państwa na dofinansowanie utrzymania Miejskiego Ośrodka Pomocy Rodzinie</t>
  </si>
  <si>
    <t>środki z PHARE na współfinansowanie projektu "Blisko, coraz bliżej - Euroregionalny Ośrodek Informacji i Współpracy Kulturalnej w Lublinie"</t>
  </si>
  <si>
    <t>Dotacje celowe na zadania realizowane na podstawie porozumień i umów</t>
  </si>
  <si>
    <t>wpływy z tytułu umieszczenia dziecka z innej gminy w przedszkolu na terenie gminy Lublin</t>
  </si>
  <si>
    <t>Składki na ubezpieczenie zdrowotne opłacane za osoby pobierające niektóre świadczenia 
z pomocy społecznej oraz niektóre świadczenia rodzinne</t>
  </si>
  <si>
    <t>Świadczenia rodzinne oraz składki na ubezpieczenia emerytalne i rentowe z ubezpieczenia społecznego</t>
  </si>
  <si>
    <t>udział w dochodach budżetu państwa z tytułu wpływów z najmu i innych</t>
  </si>
  <si>
    <t>Licea profilowane specjalne</t>
  </si>
  <si>
    <t>0680</t>
  </si>
  <si>
    <t>Wpływy od rodziców z tytułu odpłatności za utrzymanie dzieci (wychowanków) w placówkach opiekuńczo-wychowawczych</t>
  </si>
  <si>
    <t>Część równoważąca subwencji ogólnej dla powiatów</t>
  </si>
  <si>
    <t>środki z PHARE na realizację projektu "Promocja wzrostu zatrudnienia wśród młodzieży"</t>
  </si>
  <si>
    <t>środki z programu Wspólnoty Europejskiej Socrates-Comenius na realizacje projektów oświatowych</t>
  </si>
  <si>
    <t>dotacja na dzieci z innych powiatów umieszczone w rodzinach zastęczych na terenie miasta Lublin</t>
  </si>
  <si>
    <t>Świadczenia rodzinne oraz składki na ubezpiecznia emerytalne i rentowe z ubezpieczenia społecznego</t>
  </si>
  <si>
    <t>dotacja celowa z budżetu państwa na świadczenia rodzinne dla pracowników Straży Pożarnej</t>
  </si>
  <si>
    <t>dotacja celowa z budżetu państwa na pomoc dla cudzoziemców posiadających status uchodźcy</t>
  </si>
  <si>
    <t xml:space="preserve">Plan 
na 2005 rok </t>
  </si>
  <si>
    <t>z dnia 20 stycznia 2005 roku</t>
  </si>
  <si>
    <t>Wpłaty z tytułu odpłatnego nabycia prawa własności oraz prawa użytkowania wieczystego nieruchomości</t>
  </si>
  <si>
    <t>udział w dochodach budżetu państwa z tytułu pobranych opłat za wydanie dowodów osobistych, opłat za udostępnianie danych ze zbiorów meldunkowych, zbioru PESEL i innych</t>
  </si>
  <si>
    <t xml:space="preserve">Podatek dochodowy od osób prawnych </t>
  </si>
  <si>
    <t>Środki na dofinansowanie własnych inwestycji gmin, powiatów, samorządów województw, pozyskane 
z innych źródeł</t>
  </si>
  <si>
    <t>Pozostałe zadania w zakresie kultury</t>
  </si>
  <si>
    <t>opłata za wydanie karty wędkarskiej</t>
  </si>
  <si>
    <t>Dotacje celowe otrzymane z powiatu na zadania bieżące realizowane na podstawie porozumień między jednostkami samorządu terytorialnego</t>
  </si>
  <si>
    <t>dotacja celowa z budżetu państwa na inwestycje w zakresie obrony cywilnej</t>
  </si>
  <si>
    <t>Otrzymane spadki, zapisy i darowizny w postaci pieniężnej</t>
  </si>
  <si>
    <t>dotacja celowa z budżetu państwa na wydatki związane z wypłatą świadczeń rodzinnych</t>
  </si>
  <si>
    <t>dotacja na dzieci z innych powiatów przebywające w placówkach opiekuńczo-wychowawczych 
na terenie miasta Lublin</t>
  </si>
  <si>
    <t>dotacja celowa z budżetu państwa na inwestycje w środowiskowych domach samopomocy</t>
  </si>
  <si>
    <t>Dochody z najmu i dzierżawy składników majątkowych Skarbu Państwa, jednostek samorządu terytorialnego lub innych jednostek zaliczanych do sektora finansów publicznych oraz innych umów p podobnym charakterze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</si>
  <si>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</si>
  <si>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</si>
  <si>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</si>
  <si>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 xml:space="preserve">dotacja celowa z budżetu państwa na zakupy inwestycyjne dla zespołu do spraw orzekania o niepełnosprawności </t>
  </si>
  <si>
    <t>do zarządzenia nr 6/2005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</si>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</sst>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6" fillId="2" borderId="10" xfId="0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3" fontId="3" fillId="2" borderId="15" xfId="0" applyNumberFormat="1" applyFont="1" applyFill="1" applyBorder="1" applyAlignment="1">
      <alignment horizontal="right"/>
    </xf>
    <xf numFmtId="0" fontId="3" fillId="3" borderId="13" xfId="0" applyFont="1" applyFill="1" applyBorder="1" applyAlignment="1" quotePrefix="1">
      <alignment horizontal="right"/>
    </xf>
    <xf numFmtId="0" fontId="3" fillId="3" borderId="13" xfId="0" applyFont="1" applyFill="1" applyBorder="1" applyAlignment="1">
      <alignment/>
    </xf>
    <xf numFmtId="0" fontId="3" fillId="3" borderId="16" xfId="0" applyFont="1" applyFill="1" applyBorder="1" applyAlignment="1">
      <alignment wrapText="1"/>
    </xf>
    <xf numFmtId="3" fontId="3" fillId="3" borderId="13" xfId="0" applyNumberFormat="1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right"/>
    </xf>
    <xf numFmtId="0" fontId="3" fillId="2" borderId="13" xfId="0" applyFont="1" applyFill="1" applyBorder="1" applyAlignment="1" quotePrefix="1">
      <alignment horizontal="right"/>
    </xf>
    <xf numFmtId="0" fontId="3" fillId="2" borderId="16" xfId="0" applyFont="1" applyFill="1" applyBorder="1" applyAlignment="1">
      <alignment/>
    </xf>
    <xf numFmtId="3" fontId="3" fillId="2" borderId="13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wrapText="1"/>
    </xf>
    <xf numFmtId="0" fontId="3" fillId="3" borderId="13" xfId="0" applyFont="1" applyFill="1" applyBorder="1" applyAlignment="1">
      <alignment wrapText="1"/>
    </xf>
    <xf numFmtId="0" fontId="3" fillId="3" borderId="16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wrapText="1"/>
    </xf>
    <xf numFmtId="0" fontId="3" fillId="2" borderId="16" xfId="0" applyFont="1" applyFill="1" applyBorder="1" applyAlignment="1">
      <alignment horizontal="left" wrapText="1"/>
    </xf>
    <xf numFmtId="3" fontId="3" fillId="2" borderId="13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0" fontId="3" fillId="2" borderId="13" xfId="0" applyFont="1" applyFill="1" applyBorder="1" applyAlignment="1">
      <alignment/>
    </xf>
    <xf numFmtId="0" fontId="3" fillId="2" borderId="18" xfId="0" applyFont="1" applyFill="1" applyBorder="1" applyAlignment="1">
      <alignment wrapText="1"/>
    </xf>
    <xf numFmtId="0" fontId="0" fillId="2" borderId="17" xfId="0" applyFont="1" applyFill="1" applyBorder="1" applyAlignment="1" quotePrefix="1">
      <alignment horizontal="right"/>
    </xf>
    <xf numFmtId="0" fontId="0" fillId="2" borderId="19" xfId="0" applyFont="1" applyFill="1" applyBorder="1" applyAlignment="1">
      <alignment wrapText="1"/>
    </xf>
    <xf numFmtId="3" fontId="0" fillId="2" borderId="20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 quotePrefix="1">
      <alignment horizontal="right"/>
    </xf>
    <xf numFmtId="3" fontId="0" fillId="2" borderId="21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2" borderId="22" xfId="0" applyFont="1" applyFill="1" applyBorder="1" applyAlignment="1">
      <alignment horizontal="left" wrapText="1"/>
    </xf>
    <xf numFmtId="3" fontId="0" fillId="2" borderId="23" xfId="0" applyNumberFormat="1" applyFont="1" applyFill="1" applyBorder="1" applyAlignment="1">
      <alignment horizontal="right" wrapText="1"/>
    </xf>
    <xf numFmtId="3" fontId="0" fillId="2" borderId="23" xfId="0" applyNumberFormat="1" applyFont="1" applyFill="1" applyBorder="1" applyAlignment="1">
      <alignment horizontal="right"/>
    </xf>
    <xf numFmtId="0" fontId="0" fillId="2" borderId="13" xfId="0" applyFont="1" applyFill="1" applyBorder="1" applyAlignment="1" quotePrefix="1">
      <alignment horizontal="right"/>
    </xf>
    <xf numFmtId="0" fontId="3" fillId="3" borderId="1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4" xfId="0" applyFont="1" applyFill="1" applyBorder="1" applyAlignment="1" quotePrefix="1">
      <alignment horizontal="right"/>
    </xf>
    <xf numFmtId="0" fontId="3" fillId="0" borderId="0" xfId="0" applyFont="1" applyBorder="1" applyAlignment="1">
      <alignment/>
    </xf>
    <xf numFmtId="0" fontId="0" fillId="2" borderId="19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right"/>
    </xf>
    <xf numFmtId="0" fontId="3" fillId="3" borderId="24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3" fontId="3" fillId="3" borderId="24" xfId="0" applyNumberFormat="1" applyFont="1" applyFill="1" applyBorder="1" applyAlignment="1">
      <alignment horizontal="right" wrapText="1"/>
    </xf>
    <xf numFmtId="0" fontId="3" fillId="4" borderId="17" xfId="0" applyFont="1" applyFill="1" applyBorder="1" applyAlignment="1">
      <alignment horizontal="right"/>
    </xf>
    <xf numFmtId="0" fontId="3" fillId="4" borderId="13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3" fontId="3" fillId="4" borderId="13" xfId="0" applyNumberFormat="1" applyFont="1" applyFill="1" applyBorder="1" applyAlignment="1">
      <alignment horizontal="right" wrapText="1"/>
    </xf>
    <xf numFmtId="0" fontId="0" fillId="5" borderId="0" xfId="0" applyFont="1" applyFill="1" applyBorder="1" applyAlignment="1">
      <alignment/>
    </xf>
    <xf numFmtId="0" fontId="0" fillId="4" borderId="10" xfId="0" applyFont="1" applyFill="1" applyBorder="1" applyAlignment="1">
      <alignment horizontal="right"/>
    </xf>
    <xf numFmtId="0" fontId="3" fillId="2" borderId="16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0" borderId="25" xfId="0" applyFont="1" applyBorder="1" applyAlignment="1">
      <alignment/>
    </xf>
    <xf numFmtId="3" fontId="0" fillId="2" borderId="13" xfId="0" applyNumberFormat="1" applyFont="1" applyFill="1" applyBorder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24" xfId="0" applyFont="1" applyFill="1" applyBorder="1" applyAlignment="1">
      <alignment/>
    </xf>
    <xf numFmtId="3" fontId="3" fillId="2" borderId="24" xfId="0" applyNumberFormat="1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right"/>
    </xf>
    <xf numFmtId="0" fontId="0" fillId="2" borderId="22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3" fontId="3" fillId="2" borderId="24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/>
    </xf>
    <xf numFmtId="3" fontId="3" fillId="3" borderId="13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3" fontId="3" fillId="2" borderId="24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/>
    </xf>
    <xf numFmtId="0" fontId="3" fillId="4" borderId="16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/>
    </xf>
    <xf numFmtId="0" fontId="0" fillId="4" borderId="22" xfId="0" applyFont="1" applyFill="1" applyBorder="1" applyAlignment="1">
      <alignment horizontal="left" wrapText="1"/>
    </xf>
    <xf numFmtId="3" fontId="0" fillId="4" borderId="23" xfId="0" applyNumberFormat="1" applyFont="1" applyFill="1" applyBorder="1" applyAlignment="1">
      <alignment horizontal="right" wrapText="1"/>
    </xf>
    <xf numFmtId="0" fontId="0" fillId="4" borderId="10" xfId="0" applyFont="1" applyFill="1" applyBorder="1" applyAlignment="1">
      <alignment/>
    </xf>
    <xf numFmtId="3" fontId="0" fillId="2" borderId="20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3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right" wrapText="1"/>
    </xf>
    <xf numFmtId="3" fontId="3" fillId="3" borderId="13" xfId="0" applyNumberFormat="1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 wrapText="1"/>
    </xf>
    <xf numFmtId="3" fontId="3" fillId="0" borderId="24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2" borderId="26" xfId="0" applyFont="1" applyFill="1" applyBorder="1" applyAlignment="1">
      <alignment wrapText="1"/>
    </xf>
    <xf numFmtId="0" fontId="0" fillId="2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 wrapText="1"/>
    </xf>
    <xf numFmtId="3" fontId="6" fillId="2" borderId="12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3" fontId="3" fillId="2" borderId="20" xfId="0" applyNumberFormat="1" applyFont="1" applyFill="1" applyBorder="1" applyAlignment="1">
      <alignment horizontal="right" wrapText="1"/>
    </xf>
    <xf numFmtId="0" fontId="3" fillId="3" borderId="24" xfId="0" applyFont="1" applyFill="1" applyBorder="1" applyAlignment="1">
      <alignment horizontal="right" wrapText="1"/>
    </xf>
    <xf numFmtId="0" fontId="3" fillId="3" borderId="24" xfId="0" applyFont="1" applyFill="1" applyBorder="1" applyAlignment="1">
      <alignment wrapText="1"/>
    </xf>
    <xf numFmtId="0" fontId="3" fillId="3" borderId="18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wrapText="1"/>
    </xf>
    <xf numFmtId="0" fontId="3" fillId="6" borderId="17" xfId="0" applyFont="1" applyFill="1" applyBorder="1" applyAlignment="1">
      <alignment horizontal="right" wrapText="1"/>
    </xf>
    <xf numFmtId="0" fontId="3" fillId="6" borderId="24" xfId="0" applyFont="1" applyFill="1" applyBorder="1" applyAlignment="1">
      <alignment wrapText="1"/>
    </xf>
    <xf numFmtId="0" fontId="3" fillId="6" borderId="18" xfId="0" applyFont="1" applyFill="1" applyBorder="1" applyAlignment="1">
      <alignment horizontal="left" wrapText="1"/>
    </xf>
    <xf numFmtId="3" fontId="3" fillId="6" borderId="24" xfId="0" applyNumberFormat="1" applyFont="1" applyFill="1" applyBorder="1" applyAlignment="1">
      <alignment horizontal="right" wrapText="1"/>
    </xf>
    <xf numFmtId="0" fontId="0" fillId="6" borderId="0" xfId="0" applyFont="1" applyFill="1" applyAlignment="1">
      <alignment/>
    </xf>
    <xf numFmtId="0" fontId="3" fillId="6" borderId="10" xfId="0" applyFont="1" applyFill="1" applyBorder="1" applyAlignment="1">
      <alignment horizontal="right" wrapText="1"/>
    </xf>
    <xf numFmtId="0" fontId="3" fillId="6" borderId="17" xfId="0" applyFont="1" applyFill="1" applyBorder="1" applyAlignment="1">
      <alignment wrapText="1"/>
    </xf>
    <xf numFmtId="3" fontId="0" fillId="6" borderId="20" xfId="0" applyNumberFormat="1" applyFont="1" applyFill="1" applyBorder="1" applyAlignment="1">
      <alignment horizontal="right" wrapText="1"/>
    </xf>
    <xf numFmtId="0" fontId="3" fillId="6" borderId="10" xfId="0" applyFont="1" applyFill="1" applyBorder="1" applyAlignment="1">
      <alignment wrapText="1"/>
    </xf>
    <xf numFmtId="0" fontId="3" fillId="2" borderId="13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 horizontal="right" wrapText="1"/>
    </xf>
    <xf numFmtId="3" fontId="3" fillId="2" borderId="14" xfId="0" applyNumberFormat="1" applyFont="1" applyFill="1" applyBorder="1" applyAlignment="1">
      <alignment wrapText="1"/>
    </xf>
    <xf numFmtId="3" fontId="3" fillId="2" borderId="15" xfId="0" applyNumberFormat="1" applyFont="1" applyFill="1" applyBorder="1" applyAlignment="1">
      <alignment/>
    </xf>
    <xf numFmtId="1" fontId="3" fillId="3" borderId="13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 wrapText="1"/>
    </xf>
    <xf numFmtId="3" fontId="3" fillId="2" borderId="10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wrapText="1"/>
    </xf>
    <xf numFmtId="3" fontId="3" fillId="3" borderId="16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0" fillId="0" borderId="17" xfId="0" applyFont="1" applyBorder="1" applyAlignment="1">
      <alignment horizontal="right"/>
    </xf>
    <xf numFmtId="0" fontId="3" fillId="0" borderId="16" xfId="0" applyFont="1" applyBorder="1" applyAlignment="1">
      <alignment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2" borderId="17" xfId="0" applyNumberFormat="1" applyFont="1" applyFill="1" applyBorder="1" applyAlignment="1">
      <alignment horizontal="right" wrapText="1"/>
    </xf>
    <xf numFmtId="0" fontId="3" fillId="2" borderId="18" xfId="0" applyFont="1" applyFill="1" applyBorder="1" applyAlignment="1">
      <alignment horizontal="left" wrapText="1"/>
    </xf>
    <xf numFmtId="0" fontId="0" fillId="6" borderId="19" xfId="0" applyFont="1" applyFill="1" applyBorder="1" applyAlignment="1">
      <alignment horizontal="left" wrapText="1"/>
    </xf>
    <xf numFmtId="3" fontId="0" fillId="0" borderId="19" xfId="0" applyNumberFormat="1" applyFont="1" applyBorder="1" applyAlignment="1">
      <alignment wrapText="1"/>
    </xf>
    <xf numFmtId="0" fontId="3" fillId="2" borderId="27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3" fillId="2" borderId="16" xfId="0" applyFont="1" applyFill="1" applyBorder="1" applyAlignment="1" quotePrefix="1">
      <alignment horizontal="right"/>
    </xf>
    <xf numFmtId="0" fontId="0" fillId="2" borderId="26" xfId="0" applyFont="1" applyFill="1" applyBorder="1" applyAlignment="1" quotePrefix="1">
      <alignment horizontal="right"/>
    </xf>
    <xf numFmtId="0" fontId="0" fillId="2" borderId="3" xfId="0" applyFont="1" applyFill="1" applyBorder="1" applyAlignment="1" quotePrefix="1">
      <alignment horizontal="right"/>
    </xf>
    <xf numFmtId="0" fontId="3" fillId="3" borderId="16" xfId="0" applyFont="1" applyFill="1" applyBorder="1" applyAlignment="1" quotePrefix="1">
      <alignment horizontal="right"/>
    </xf>
    <xf numFmtId="0" fontId="3" fillId="2" borderId="18" xfId="0" applyFont="1" applyFill="1" applyBorder="1" applyAlignment="1" quotePrefix="1">
      <alignment horizontal="right"/>
    </xf>
    <xf numFmtId="0" fontId="3" fillId="2" borderId="16" xfId="0" applyFont="1" applyFill="1" applyBorder="1" applyAlignment="1">
      <alignment horizontal="right"/>
    </xf>
    <xf numFmtId="0" fontId="0" fillId="2" borderId="26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0" fillId="2" borderId="3" xfId="0" applyFont="1" applyFill="1" applyBorder="1" applyAlignment="1">
      <alignment horizontal="right"/>
    </xf>
    <xf numFmtId="0" fontId="3" fillId="6" borderId="18" xfId="0" applyFont="1" applyFill="1" applyBorder="1" applyAlignment="1">
      <alignment wrapText="1"/>
    </xf>
    <xf numFmtId="0" fontId="3" fillId="6" borderId="26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2" borderId="16" xfId="0" applyNumberFormat="1" applyFont="1" applyFill="1" applyBorder="1" applyAlignment="1">
      <alignment/>
    </xf>
    <xf numFmtId="1" fontId="3" fillId="3" borderId="16" xfId="0" applyNumberFormat="1" applyFont="1" applyFill="1" applyBorder="1" applyAlignment="1">
      <alignment/>
    </xf>
    <xf numFmtId="1" fontId="3" fillId="2" borderId="16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49" fontId="2" fillId="2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7" fillId="2" borderId="13" xfId="0" applyFont="1" applyFill="1" applyBorder="1" applyAlignment="1">
      <alignment horizontal="right"/>
    </xf>
    <xf numFmtId="0" fontId="7" fillId="2" borderId="13" xfId="0" applyFont="1" applyFill="1" applyBorder="1" applyAlignment="1" quotePrefix="1">
      <alignment horizontal="right"/>
    </xf>
    <xf numFmtId="0" fontId="7" fillId="2" borderId="16" xfId="0" applyFont="1" applyFill="1" applyBorder="1" applyAlignment="1" quotePrefix="1">
      <alignment horizontal="right"/>
    </xf>
    <xf numFmtId="0" fontId="7" fillId="2" borderId="16" xfId="0" applyFont="1" applyFill="1" applyBorder="1" applyAlignment="1">
      <alignment wrapText="1"/>
    </xf>
    <xf numFmtId="3" fontId="7" fillId="2" borderId="13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2" borderId="16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10" xfId="0" applyFont="1" applyFill="1" applyBorder="1" applyAlignment="1">
      <alignment horizontal="right" wrapText="1"/>
    </xf>
    <xf numFmtId="0" fontId="7" fillId="2" borderId="13" xfId="0" applyFont="1" applyFill="1" applyBorder="1" applyAlignment="1">
      <alignment wrapText="1"/>
    </xf>
    <xf numFmtId="0" fontId="7" fillId="2" borderId="16" xfId="0" applyFont="1" applyFill="1" applyBorder="1" applyAlignment="1" quotePrefix="1">
      <alignment horizontal="right" wrapText="1"/>
    </xf>
    <xf numFmtId="0" fontId="7" fillId="2" borderId="10" xfId="0" applyFont="1" applyFill="1" applyBorder="1" applyAlignment="1" quotePrefix="1">
      <alignment horizontal="right"/>
    </xf>
    <xf numFmtId="3" fontId="7" fillId="2" borderId="13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6" xfId="0" applyFont="1" applyFill="1" applyBorder="1" applyAlignment="1">
      <alignment/>
    </xf>
    <xf numFmtId="3" fontId="7" fillId="4" borderId="13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right"/>
    </xf>
    <xf numFmtId="0" fontId="7" fillId="4" borderId="13" xfId="0" applyFont="1" applyFill="1" applyBorder="1" applyAlignment="1">
      <alignment/>
    </xf>
    <xf numFmtId="0" fontId="7" fillId="4" borderId="16" xfId="0" applyFont="1" applyFill="1" applyBorder="1" applyAlignment="1">
      <alignment wrapText="1"/>
    </xf>
    <xf numFmtId="0" fontId="7" fillId="5" borderId="0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9" xfId="0" applyFont="1" applyFill="1" applyBorder="1" applyAlignment="1">
      <alignment wrapText="1"/>
    </xf>
    <xf numFmtId="3" fontId="0" fillId="4" borderId="20" xfId="0" applyNumberFormat="1" applyFont="1" applyFill="1" applyBorder="1" applyAlignment="1">
      <alignment horizontal="right" wrapText="1"/>
    </xf>
    <xf numFmtId="3" fontId="0" fillId="2" borderId="23" xfId="0" applyNumberFormat="1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3" fontId="7" fillId="2" borderId="29" xfId="0" applyNumberFormat="1" applyFont="1" applyFill="1" applyBorder="1" applyAlignment="1">
      <alignment horizontal="right" wrapText="1"/>
    </xf>
    <xf numFmtId="3" fontId="7" fillId="2" borderId="29" xfId="0" applyNumberFormat="1" applyFont="1" applyFill="1" applyBorder="1" applyAlignment="1">
      <alignment wrapText="1"/>
    </xf>
    <xf numFmtId="0" fontId="7" fillId="2" borderId="28" xfId="0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 wrapText="1"/>
    </xf>
    <xf numFmtId="3" fontId="7" fillId="2" borderId="13" xfId="0" applyNumberFormat="1" applyFont="1" applyFill="1" applyBorder="1" applyAlignment="1">
      <alignment wrapText="1"/>
    </xf>
    <xf numFmtId="0" fontId="7" fillId="2" borderId="13" xfId="0" applyFont="1" applyFill="1" applyBorder="1" applyAlignment="1">
      <alignment/>
    </xf>
    <xf numFmtId="0" fontId="0" fillId="2" borderId="23" xfId="0" applyFont="1" applyFill="1" applyBorder="1" applyAlignment="1">
      <alignment wrapText="1"/>
    </xf>
    <xf numFmtId="0" fontId="7" fillId="2" borderId="10" xfId="0" applyFont="1" applyFill="1" applyBorder="1" applyAlignment="1">
      <alignment/>
    </xf>
    <xf numFmtId="0" fontId="0" fillId="2" borderId="20" xfId="0" applyFont="1" applyFill="1" applyBorder="1" applyAlignment="1">
      <alignment wrapText="1"/>
    </xf>
    <xf numFmtId="0" fontId="7" fillId="4" borderId="16" xfId="0" applyFont="1" applyFill="1" applyBorder="1" applyAlignment="1">
      <alignment horizontal="left" wrapText="1"/>
    </xf>
    <xf numFmtId="0" fontId="7" fillId="4" borderId="16" xfId="0" applyFont="1" applyFill="1" applyBorder="1" applyAlignment="1" quotePrefix="1">
      <alignment horizontal="right"/>
    </xf>
    <xf numFmtId="0" fontId="7" fillId="4" borderId="16" xfId="0" applyFont="1" applyFill="1" applyBorder="1" applyAlignment="1">
      <alignment horizontal="right"/>
    </xf>
    <xf numFmtId="0" fontId="0" fillId="4" borderId="22" xfId="0" applyFont="1" applyFill="1" applyBorder="1" applyAlignment="1">
      <alignment wrapText="1"/>
    </xf>
    <xf numFmtId="3" fontId="7" fillId="2" borderId="29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2" borderId="3" xfId="0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 quotePrefix="1">
      <alignment horizontal="right" wrapText="1"/>
    </xf>
    <xf numFmtId="0" fontId="7" fillId="2" borderId="13" xfId="0" applyFont="1" applyFill="1" applyBorder="1" applyAlignment="1">
      <alignment horizontal="right" wrapText="1"/>
    </xf>
    <xf numFmtId="0" fontId="7" fillId="2" borderId="13" xfId="0" applyFont="1" applyFill="1" applyBorder="1" applyAlignment="1" quotePrefix="1">
      <alignment horizontal="right" wrapText="1"/>
    </xf>
    <xf numFmtId="0" fontId="7" fillId="2" borderId="16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left" wrapText="1"/>
    </xf>
    <xf numFmtId="0" fontId="7" fillId="6" borderId="16" xfId="0" applyFont="1" applyFill="1" applyBorder="1" applyAlignment="1">
      <alignment horizontal="left" wrapText="1"/>
    </xf>
    <xf numFmtId="3" fontId="7" fillId="6" borderId="13" xfId="0" applyNumberFormat="1" applyFont="1" applyFill="1" applyBorder="1" applyAlignment="1">
      <alignment horizontal="right" wrapText="1"/>
    </xf>
    <xf numFmtId="0" fontId="7" fillId="6" borderId="0" xfId="0" applyFont="1" applyFill="1" applyAlignment="1">
      <alignment/>
    </xf>
    <xf numFmtId="0" fontId="7" fillId="6" borderId="10" xfId="0" applyFont="1" applyFill="1" applyBorder="1" applyAlignment="1">
      <alignment horizontal="right" wrapText="1"/>
    </xf>
    <xf numFmtId="0" fontId="7" fillId="6" borderId="10" xfId="0" applyFont="1" applyFill="1" applyBorder="1" applyAlignment="1">
      <alignment wrapText="1"/>
    </xf>
    <xf numFmtId="0" fontId="7" fillId="6" borderId="16" xfId="0" applyFont="1" applyFill="1" applyBorder="1" applyAlignment="1" quotePrefix="1">
      <alignment horizontal="right" wrapText="1"/>
    </xf>
    <xf numFmtId="0" fontId="7" fillId="6" borderId="13" xfId="0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3" fontId="7" fillId="0" borderId="10" xfId="0" applyNumberFormat="1" applyFont="1" applyBorder="1" applyAlignment="1">
      <alignment wrapText="1"/>
    </xf>
    <xf numFmtId="0" fontId="3" fillId="0" borderId="17" xfId="0" applyFont="1" applyBorder="1" applyAlignment="1">
      <alignment/>
    </xf>
    <xf numFmtId="3" fontId="7" fillId="0" borderId="29" xfId="0" applyNumberFormat="1" applyFont="1" applyBorder="1" applyAlignment="1">
      <alignment wrapText="1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" fontId="7" fillId="0" borderId="13" xfId="0" applyNumberFormat="1" applyFont="1" applyBorder="1" applyAlignment="1">
      <alignment horizontal="right" wrapText="1"/>
    </xf>
    <xf numFmtId="0" fontId="0" fillId="0" borderId="20" xfId="0" applyFont="1" applyBorder="1" applyAlignment="1">
      <alignment wrapText="1"/>
    </xf>
    <xf numFmtId="0" fontId="7" fillId="0" borderId="16" xfId="0" applyFont="1" applyBorder="1" applyAlignment="1">
      <alignment horizontal="left" wrapText="1"/>
    </xf>
    <xf numFmtId="3" fontId="7" fillId="0" borderId="13" xfId="0" applyNumberFormat="1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4" borderId="20" xfId="0" applyFont="1" applyFill="1" applyBorder="1" applyAlignment="1">
      <alignment wrapText="1"/>
    </xf>
    <xf numFmtId="0" fontId="7" fillId="4" borderId="13" xfId="0" applyFont="1" applyFill="1" applyBorder="1" applyAlignment="1" quotePrefix="1">
      <alignment/>
    </xf>
    <xf numFmtId="0" fontId="7" fillId="4" borderId="13" xfId="0" applyFont="1" applyFill="1" applyBorder="1" applyAlignment="1">
      <alignment wrapText="1"/>
    </xf>
    <xf numFmtId="0" fontId="0" fillId="0" borderId="22" xfId="0" applyFont="1" applyBorder="1" applyAlignment="1">
      <alignment horizontal="left" wrapText="1"/>
    </xf>
    <xf numFmtId="3" fontId="7" fillId="4" borderId="29" xfId="0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/>
    </xf>
    <xf numFmtId="3" fontId="7" fillId="0" borderId="13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/>
    </xf>
    <xf numFmtId="0" fontId="7" fillId="2" borderId="30" xfId="0" applyFont="1" applyFill="1" applyBorder="1" applyAlignment="1">
      <alignment horizontal="right"/>
    </xf>
    <xf numFmtId="0" fontId="7" fillId="2" borderId="30" xfId="0" applyFont="1" applyFill="1" applyBorder="1" applyAlignment="1" quotePrefix="1">
      <alignment horizontal="right"/>
    </xf>
    <xf numFmtId="3" fontId="7" fillId="2" borderId="3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 quotePrefix="1">
      <alignment horizontal="right"/>
    </xf>
    <xf numFmtId="0" fontId="7" fillId="2" borderId="31" xfId="0" applyFont="1" applyFill="1" applyBorder="1" applyAlignment="1">
      <alignment wrapText="1"/>
    </xf>
    <xf numFmtId="0" fontId="7" fillId="2" borderId="30" xfId="0" applyFont="1" applyFill="1" applyBorder="1" applyAlignment="1">
      <alignment wrapText="1"/>
    </xf>
    <xf numFmtId="0" fontId="7" fillId="2" borderId="30" xfId="0" applyFont="1" applyFill="1" applyBorder="1" applyAlignment="1">
      <alignment/>
    </xf>
    <xf numFmtId="3" fontId="7" fillId="2" borderId="3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 horizontal="right"/>
    </xf>
    <xf numFmtId="0" fontId="7" fillId="0" borderId="30" xfId="0" applyFont="1" applyBorder="1" applyAlignment="1">
      <alignment/>
    </xf>
    <xf numFmtId="0" fontId="0" fillId="2" borderId="23" xfId="0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3" fontId="7" fillId="0" borderId="30" xfId="0" applyNumberFormat="1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0" fillId="2" borderId="30" xfId="0" applyFont="1" applyFill="1" applyBorder="1" applyAlignment="1" quotePrefix="1">
      <alignment horizontal="right"/>
    </xf>
    <xf numFmtId="0" fontId="7" fillId="0" borderId="16" xfId="0" applyFont="1" applyBorder="1" applyAlignment="1" quotePrefix="1">
      <alignment horizontal="right"/>
    </xf>
    <xf numFmtId="3" fontId="7" fillId="2" borderId="30" xfId="0" applyNumberFormat="1" applyFont="1" applyFill="1" applyBorder="1" applyAlignment="1">
      <alignment/>
    </xf>
    <xf numFmtId="0" fontId="0" fillId="2" borderId="30" xfId="0" applyFont="1" applyFill="1" applyBorder="1" applyAlignment="1">
      <alignment horizontal="right"/>
    </xf>
    <xf numFmtId="3" fontId="7" fillId="2" borderId="32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 quotePrefix="1">
      <alignment horizontal="right"/>
    </xf>
    <xf numFmtId="3" fontId="7" fillId="2" borderId="0" xfId="0" applyNumberFormat="1" applyFont="1" applyFill="1" applyBorder="1" applyAlignment="1">
      <alignment horizontal="right" wrapText="1"/>
    </xf>
    <xf numFmtId="0" fontId="7" fillId="2" borderId="30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3" fontId="7" fillId="0" borderId="32" xfId="0" applyNumberFormat="1" applyFont="1" applyBorder="1" applyAlignment="1">
      <alignment wrapText="1"/>
    </xf>
    <xf numFmtId="0" fontId="0" fillId="0" borderId="3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3" fillId="2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7"/>
  <sheetViews>
    <sheetView tabSelected="1" zoomScale="75" zoomScaleNormal="75" zoomScaleSheetLayoutView="75" workbookViewId="0" topLeftCell="A1">
      <selection activeCell="E513" sqref="E513:E515"/>
    </sheetView>
  </sheetViews>
  <sheetFormatPr defaultColWidth="9.00390625" defaultRowHeight="12.75"/>
  <cols>
    <col min="1" max="1" width="7.625" style="1" customWidth="1"/>
    <col min="2" max="2" width="9.25390625" style="2" customWidth="1"/>
    <col min="3" max="3" width="8.625" style="2" customWidth="1"/>
    <col min="4" max="4" width="100.125" style="2" customWidth="1"/>
    <col min="5" max="5" width="25.75390625" style="3" customWidth="1"/>
    <col min="6" max="16384" width="9.125" style="5" customWidth="1"/>
  </cols>
  <sheetData>
    <row r="1" spans="1:5" ht="15" customHeight="1">
      <c r="A1" s="1" t="s">
        <v>0</v>
      </c>
      <c r="E1" s="3" t="s">
        <v>245</v>
      </c>
    </row>
    <row r="2" ht="12.75">
      <c r="E2" s="4" t="s">
        <v>302</v>
      </c>
    </row>
    <row r="3" spans="1:5" ht="15.75">
      <c r="A3" s="6"/>
      <c r="B3" s="188" t="s">
        <v>248</v>
      </c>
      <c r="C3" s="188"/>
      <c r="D3" s="189"/>
      <c r="E3" s="4" t="s">
        <v>157</v>
      </c>
    </row>
    <row r="4" spans="2:5" ht="15" customHeight="1">
      <c r="B4" s="5"/>
      <c r="C4" s="5"/>
      <c r="D4" s="5"/>
      <c r="E4" s="4" t="s">
        <v>284</v>
      </c>
    </row>
    <row r="5" spans="1:5" ht="13.5" thickBot="1">
      <c r="A5" s="7"/>
      <c r="B5" s="8"/>
      <c r="C5" s="8"/>
      <c r="D5" s="8"/>
      <c r="E5" s="8"/>
    </row>
    <row r="6" spans="1:5" ht="27" customHeight="1" thickTop="1">
      <c r="A6" s="319" t="s">
        <v>2</v>
      </c>
      <c r="B6" s="319" t="s">
        <v>158</v>
      </c>
      <c r="C6" s="319" t="s">
        <v>159</v>
      </c>
      <c r="D6" s="9" t="s">
        <v>1</v>
      </c>
      <c r="E6" s="321" t="s">
        <v>283</v>
      </c>
    </row>
    <row r="7" spans="1:5" ht="40.5" customHeight="1" thickBot="1">
      <c r="A7" s="320"/>
      <c r="B7" s="320"/>
      <c r="C7" s="320"/>
      <c r="D7" s="11" t="s">
        <v>160</v>
      </c>
      <c r="E7" s="322"/>
    </row>
    <row r="8" spans="1:5" s="14" customFormat="1" ht="13.5" customHeight="1" thickBot="1" thickTop="1">
      <c r="A8" s="12">
        <v>1</v>
      </c>
      <c r="B8" s="12">
        <v>2</v>
      </c>
      <c r="C8" s="13">
        <v>3</v>
      </c>
      <c r="D8" s="13">
        <v>4</v>
      </c>
      <c r="E8" s="243">
        <v>5</v>
      </c>
    </row>
    <row r="9" spans="1:5" ht="27" customHeight="1" thickBot="1" thickTop="1">
      <c r="A9" s="15"/>
      <c r="B9" s="16"/>
      <c r="C9" s="168"/>
      <c r="D9" s="17" t="s">
        <v>3</v>
      </c>
      <c r="E9" s="18">
        <f>E11+E302</f>
        <v>763368731</v>
      </c>
    </row>
    <row r="10" spans="1:5" ht="11.25" customHeight="1">
      <c r="A10" s="19"/>
      <c r="B10" s="20"/>
      <c r="C10" s="21"/>
      <c r="D10" s="21" t="s">
        <v>4</v>
      </c>
      <c r="E10" s="103"/>
    </row>
    <row r="11" spans="1:5" ht="16.5" customHeight="1" thickBot="1">
      <c r="A11" s="22"/>
      <c r="B11" s="23"/>
      <c r="C11" s="169"/>
      <c r="D11" s="24" t="s">
        <v>156</v>
      </c>
      <c r="E11" s="25">
        <f>E12+E219+E232+E257+E262</f>
        <v>544161543</v>
      </c>
    </row>
    <row r="12" spans="1:5" ht="19.5" customHeight="1" thickBot="1">
      <c r="A12" s="26"/>
      <c r="B12" s="27"/>
      <c r="C12" s="27"/>
      <c r="D12" s="28" t="s">
        <v>5</v>
      </c>
      <c r="E12" s="29">
        <f>E13+E17+E48+E69+E134+E138+E159+E182+E190+E198+E42+E63</f>
        <v>371309498</v>
      </c>
    </row>
    <row r="13" spans="1:5" ht="18.75" customHeight="1" thickTop="1">
      <c r="A13" s="30" t="s">
        <v>6</v>
      </c>
      <c r="B13" s="31"/>
      <c r="C13" s="90"/>
      <c r="D13" s="32" t="s">
        <v>7</v>
      </c>
      <c r="E13" s="33">
        <f>E14</f>
        <v>200</v>
      </c>
    </row>
    <row r="14" spans="1:5" ht="18.75" customHeight="1">
      <c r="A14" s="34"/>
      <c r="B14" s="35" t="s">
        <v>8</v>
      </c>
      <c r="C14" s="170"/>
      <c r="D14" s="36" t="s">
        <v>9</v>
      </c>
      <c r="E14" s="37">
        <f>E15</f>
        <v>200</v>
      </c>
    </row>
    <row r="15" spans="1:5" ht="18.75" customHeight="1">
      <c r="A15" s="19"/>
      <c r="B15" s="48"/>
      <c r="C15" s="48"/>
      <c r="D15" s="49" t="s">
        <v>10</v>
      </c>
      <c r="E15" s="50">
        <f>E16</f>
        <v>200</v>
      </c>
    </row>
    <row r="16" spans="1:5" s="197" customFormat="1" ht="18.75" customHeight="1">
      <c r="A16" s="190"/>
      <c r="B16" s="191"/>
      <c r="C16" s="192" t="s">
        <v>161</v>
      </c>
      <c r="D16" s="193" t="s">
        <v>162</v>
      </c>
      <c r="E16" s="194">
        <v>200</v>
      </c>
    </row>
    <row r="17" spans="1:5" ht="18.75" customHeight="1">
      <c r="A17" s="38">
        <v>700</v>
      </c>
      <c r="B17" s="39"/>
      <c r="C17" s="32"/>
      <c r="D17" s="40" t="s">
        <v>11</v>
      </c>
      <c r="E17" s="33">
        <f>E18+E21</f>
        <v>39832700</v>
      </c>
    </row>
    <row r="18" spans="1:5" s="2" customFormat="1" ht="18.75" customHeight="1">
      <c r="A18" s="41"/>
      <c r="B18" s="42">
        <v>70001</v>
      </c>
      <c r="C18" s="74"/>
      <c r="D18" s="43" t="s">
        <v>12</v>
      </c>
      <c r="E18" s="44">
        <f>E19</f>
        <v>1500</v>
      </c>
    </row>
    <row r="19" spans="1:5" s="2" customFormat="1" ht="18.75" customHeight="1">
      <c r="A19" s="41"/>
      <c r="B19" s="133"/>
      <c r="C19" s="133"/>
      <c r="D19" s="63" t="s">
        <v>13</v>
      </c>
      <c r="E19" s="50">
        <f>E20</f>
        <v>1500</v>
      </c>
    </row>
    <row r="20" spans="1:5" s="200" customFormat="1" ht="18.75" customHeight="1">
      <c r="A20" s="201"/>
      <c r="B20" s="202"/>
      <c r="C20" s="203" t="s">
        <v>163</v>
      </c>
      <c r="D20" s="198" t="s">
        <v>164</v>
      </c>
      <c r="E20" s="194">
        <v>1500</v>
      </c>
    </row>
    <row r="21" spans="1:5" ht="18.75" customHeight="1">
      <c r="A21" s="45"/>
      <c r="B21" s="46">
        <v>70005</v>
      </c>
      <c r="C21" s="36"/>
      <c r="D21" s="47" t="s">
        <v>93</v>
      </c>
      <c r="E21" s="44">
        <f>E22+E24+E26+E28+E30+E32+E34+E36+E38+E40</f>
        <v>39831200</v>
      </c>
    </row>
    <row r="22" spans="1:5" ht="18.75" customHeight="1">
      <c r="A22" s="45"/>
      <c r="B22" s="48"/>
      <c r="C22" s="171"/>
      <c r="D22" s="49" t="s">
        <v>14</v>
      </c>
      <c r="E22" s="100">
        <f>E23</f>
        <v>10500000</v>
      </c>
    </row>
    <row r="23" spans="1:5" s="197" customFormat="1" ht="18.75" customHeight="1">
      <c r="A23" s="206"/>
      <c r="B23" s="204"/>
      <c r="C23" s="192" t="s">
        <v>165</v>
      </c>
      <c r="D23" s="193" t="s">
        <v>166</v>
      </c>
      <c r="E23" s="205">
        <v>10500000</v>
      </c>
    </row>
    <row r="24" spans="1:5" ht="18.75" customHeight="1">
      <c r="A24" s="45"/>
      <c r="B24" s="51"/>
      <c r="C24" s="172"/>
      <c r="D24" s="83" t="s">
        <v>15</v>
      </c>
      <c r="E24" s="55">
        <f>E25</f>
        <v>3400000</v>
      </c>
    </row>
    <row r="25" spans="1:5" ht="25.5" customHeight="1">
      <c r="A25" s="45"/>
      <c r="B25" s="51"/>
      <c r="C25" s="192" t="s">
        <v>167</v>
      </c>
      <c r="D25" s="193" t="s">
        <v>298</v>
      </c>
      <c r="E25" s="194">
        <v>3400000</v>
      </c>
    </row>
    <row r="26" spans="1:5" ht="18" customHeight="1">
      <c r="A26" s="19"/>
      <c r="B26" s="51"/>
      <c r="C26" s="172"/>
      <c r="D26" s="54" t="s">
        <v>16</v>
      </c>
      <c r="E26" s="55">
        <f>E27</f>
        <v>3000000</v>
      </c>
    </row>
    <row r="27" spans="1:5" s="197" customFormat="1" ht="24.75" customHeight="1">
      <c r="A27" s="206"/>
      <c r="B27" s="204"/>
      <c r="C27" s="192" t="s">
        <v>167</v>
      </c>
      <c r="D27" s="193" t="s">
        <v>297</v>
      </c>
      <c r="E27" s="194">
        <v>3000000</v>
      </c>
    </row>
    <row r="28" spans="1:5" ht="18.75" customHeight="1">
      <c r="A28" s="53"/>
      <c r="B28" s="51"/>
      <c r="C28" s="172"/>
      <c r="D28" s="54" t="s">
        <v>17</v>
      </c>
      <c r="E28" s="98">
        <f>E29</f>
        <v>200000</v>
      </c>
    </row>
    <row r="29" spans="1:5" s="197" customFormat="1" ht="24.75" customHeight="1">
      <c r="A29" s="245"/>
      <c r="B29" s="191"/>
      <c r="C29" s="192" t="s">
        <v>168</v>
      </c>
      <c r="D29" s="198" t="s">
        <v>169</v>
      </c>
      <c r="E29" s="208">
        <v>200000</v>
      </c>
    </row>
    <row r="30" spans="1:5" ht="18.75" customHeight="1">
      <c r="A30" s="53" t="s">
        <v>0</v>
      </c>
      <c r="B30" s="51"/>
      <c r="C30" s="172"/>
      <c r="D30" s="54" t="s">
        <v>202</v>
      </c>
      <c r="E30" s="55">
        <f>E31</f>
        <v>100000</v>
      </c>
    </row>
    <row r="31" spans="1:5" s="197" customFormat="1" ht="18.75" customHeight="1">
      <c r="A31" s="201"/>
      <c r="B31" s="204"/>
      <c r="C31" s="192" t="s">
        <v>170</v>
      </c>
      <c r="D31" s="198" t="s">
        <v>285</v>
      </c>
      <c r="E31" s="194">
        <v>100000</v>
      </c>
    </row>
    <row r="32" spans="1:5" s="4" customFormat="1" ht="18" customHeight="1">
      <c r="A32" s="53"/>
      <c r="B32" s="51"/>
      <c r="C32" s="172"/>
      <c r="D32" s="54" t="s">
        <v>18</v>
      </c>
      <c r="E32" s="56">
        <f>E33</f>
        <v>4000000</v>
      </c>
    </row>
    <row r="33" spans="1:5" s="196" customFormat="1" ht="18" customHeight="1">
      <c r="A33" s="201"/>
      <c r="B33" s="204"/>
      <c r="C33" s="192" t="s">
        <v>246</v>
      </c>
      <c r="D33" s="198" t="s">
        <v>247</v>
      </c>
      <c r="E33" s="205">
        <v>4000000</v>
      </c>
    </row>
    <row r="34" spans="1:5" s="4" customFormat="1" ht="18" customHeight="1">
      <c r="A34" s="53"/>
      <c r="B34" s="51"/>
      <c r="C34" s="172"/>
      <c r="D34" s="54" t="s">
        <v>19</v>
      </c>
      <c r="E34" s="55">
        <f>E35</f>
        <v>5000000</v>
      </c>
    </row>
    <row r="35" spans="1:5" s="196" customFormat="1" ht="18" customHeight="1">
      <c r="A35" s="201"/>
      <c r="B35" s="204"/>
      <c r="C35" s="192" t="s">
        <v>246</v>
      </c>
      <c r="D35" s="198" t="s">
        <v>247</v>
      </c>
      <c r="E35" s="194">
        <v>5000000</v>
      </c>
    </row>
    <row r="36" spans="1:5" ht="18" customHeight="1">
      <c r="A36" s="53"/>
      <c r="B36" s="51"/>
      <c r="C36" s="171"/>
      <c r="D36" s="63" t="s">
        <v>20</v>
      </c>
      <c r="E36" s="50">
        <f>E37</f>
        <v>13500000</v>
      </c>
    </row>
    <row r="37" spans="1:5" s="197" customFormat="1" ht="18" customHeight="1">
      <c r="A37" s="201"/>
      <c r="B37" s="204"/>
      <c r="C37" s="192" t="s">
        <v>246</v>
      </c>
      <c r="D37" s="198" t="s">
        <v>247</v>
      </c>
      <c r="E37" s="194">
        <v>13500000</v>
      </c>
    </row>
    <row r="38" spans="1:5" ht="18" customHeight="1">
      <c r="A38" s="19"/>
      <c r="B38" s="51"/>
      <c r="C38" s="172"/>
      <c r="D38" s="54" t="s">
        <v>21</v>
      </c>
      <c r="E38" s="56">
        <f>E39</f>
        <v>1200</v>
      </c>
    </row>
    <row r="39" spans="1:5" s="197" customFormat="1" ht="18" customHeight="1">
      <c r="A39" s="206"/>
      <c r="B39" s="204"/>
      <c r="C39" s="192" t="s">
        <v>171</v>
      </c>
      <c r="D39" s="198" t="s">
        <v>172</v>
      </c>
      <c r="E39" s="205">
        <v>1200</v>
      </c>
    </row>
    <row r="40" spans="1:5" s="4" customFormat="1" ht="18" customHeight="1">
      <c r="A40" s="19"/>
      <c r="B40" s="51"/>
      <c r="C40" s="172"/>
      <c r="D40" s="54" t="s">
        <v>22</v>
      </c>
      <c r="E40" s="55">
        <f>E41</f>
        <v>130000</v>
      </c>
    </row>
    <row r="41" spans="1:5" s="196" customFormat="1" ht="18" customHeight="1">
      <c r="A41" s="190"/>
      <c r="B41" s="191"/>
      <c r="C41" s="192" t="s">
        <v>163</v>
      </c>
      <c r="D41" s="198" t="s">
        <v>164</v>
      </c>
      <c r="E41" s="194">
        <v>130000</v>
      </c>
    </row>
    <row r="42" spans="1:5" s="60" customFormat="1" ht="18" customHeight="1">
      <c r="A42" s="58">
        <v>710</v>
      </c>
      <c r="B42" s="30"/>
      <c r="C42" s="173"/>
      <c r="D42" s="40" t="s">
        <v>23</v>
      </c>
      <c r="E42" s="33">
        <f>SUM(E43)</f>
        <v>1114000</v>
      </c>
    </row>
    <row r="43" spans="1:5" s="62" customFormat="1" ht="18" customHeight="1">
      <c r="A43" s="45"/>
      <c r="B43" s="61">
        <v>71035</v>
      </c>
      <c r="C43" s="174"/>
      <c r="D43" s="165" t="s">
        <v>24</v>
      </c>
      <c r="E43" s="81">
        <f>E44+E46</f>
        <v>1114000</v>
      </c>
    </row>
    <row r="44" spans="1:5" s="4" customFormat="1" ht="18" customHeight="1">
      <c r="A44" s="19"/>
      <c r="B44" s="51"/>
      <c r="C44" s="172"/>
      <c r="D44" s="63" t="s">
        <v>25</v>
      </c>
      <c r="E44" s="50">
        <f>E45</f>
        <v>1100000</v>
      </c>
    </row>
    <row r="45" spans="1:5" s="196" customFormat="1" ht="18" customHeight="1">
      <c r="A45" s="206"/>
      <c r="B45" s="204"/>
      <c r="C45" s="192" t="s">
        <v>173</v>
      </c>
      <c r="D45" s="198" t="s">
        <v>174</v>
      </c>
      <c r="E45" s="194">
        <v>1100000</v>
      </c>
    </row>
    <row r="46" spans="1:5" s="4" customFormat="1" ht="18" customHeight="1">
      <c r="A46" s="19"/>
      <c r="B46" s="51"/>
      <c r="C46" s="172"/>
      <c r="D46" s="63" t="s">
        <v>249</v>
      </c>
      <c r="E46" s="50">
        <f>E47</f>
        <v>14000</v>
      </c>
    </row>
    <row r="47" spans="1:5" s="196" customFormat="1" ht="18" customHeight="1">
      <c r="A47" s="190"/>
      <c r="B47" s="191"/>
      <c r="C47" s="192" t="s">
        <v>175</v>
      </c>
      <c r="D47" s="198" t="s">
        <v>293</v>
      </c>
      <c r="E47" s="194">
        <v>14000</v>
      </c>
    </row>
    <row r="48" spans="1:5" s="4" customFormat="1" ht="18" customHeight="1">
      <c r="A48" s="58">
        <v>750</v>
      </c>
      <c r="B48" s="31"/>
      <c r="C48" s="31"/>
      <c r="D48" s="31" t="s">
        <v>26</v>
      </c>
      <c r="E48" s="33">
        <f>E49+E52</f>
        <v>196000</v>
      </c>
    </row>
    <row r="49" spans="1:5" s="72" customFormat="1" ht="18" customHeight="1">
      <c r="A49" s="68"/>
      <c r="B49" s="69">
        <v>75011</v>
      </c>
      <c r="C49" s="69"/>
      <c r="D49" s="69" t="s">
        <v>27</v>
      </c>
      <c r="E49" s="71">
        <f>E50</f>
        <v>64000</v>
      </c>
    </row>
    <row r="50" spans="1:5" s="72" customFormat="1" ht="25.5" customHeight="1">
      <c r="A50" s="73"/>
      <c r="B50" s="214"/>
      <c r="C50" s="214"/>
      <c r="D50" s="278" t="s">
        <v>286</v>
      </c>
      <c r="E50" s="216">
        <f>E51</f>
        <v>64000</v>
      </c>
    </row>
    <row r="51" spans="1:5" s="213" customFormat="1" ht="24" customHeight="1">
      <c r="A51" s="210"/>
      <c r="B51" s="211"/>
      <c r="C51" s="279">
        <v>2360</v>
      </c>
      <c r="D51" s="280" t="s">
        <v>234</v>
      </c>
      <c r="E51" s="208">
        <v>64000</v>
      </c>
    </row>
    <row r="52" spans="1:5" s="4" customFormat="1" ht="18" customHeight="1">
      <c r="A52" s="45"/>
      <c r="B52" s="46">
        <v>75023</v>
      </c>
      <c r="C52" s="46"/>
      <c r="D52" s="42" t="s">
        <v>28</v>
      </c>
      <c r="E52" s="44">
        <f>E53+E55+E57+E59+E61</f>
        <v>132000</v>
      </c>
    </row>
    <row r="53" spans="1:5" ht="18" customHeight="1">
      <c r="A53" s="19"/>
      <c r="B53" s="51"/>
      <c r="C53" s="172"/>
      <c r="D53" s="75" t="s">
        <v>31</v>
      </c>
      <c r="E53" s="217">
        <f>E54</f>
        <v>78000</v>
      </c>
    </row>
    <row r="54" spans="1:5" s="197" customFormat="1" ht="18" customHeight="1">
      <c r="A54" s="206"/>
      <c r="B54" s="204"/>
      <c r="C54" s="192" t="s">
        <v>173</v>
      </c>
      <c r="D54" s="198" t="s">
        <v>174</v>
      </c>
      <c r="E54" s="220">
        <v>78000</v>
      </c>
    </row>
    <row r="55" spans="1:5" ht="18" customHeight="1">
      <c r="A55" s="19"/>
      <c r="B55" s="51"/>
      <c r="C55" s="172"/>
      <c r="D55" s="54" t="s">
        <v>32</v>
      </c>
      <c r="E55" s="217">
        <f>E56</f>
        <v>25000</v>
      </c>
    </row>
    <row r="56" spans="1:5" s="197" customFormat="1" ht="18" customHeight="1">
      <c r="A56" s="206"/>
      <c r="B56" s="204"/>
      <c r="C56" s="192" t="s">
        <v>171</v>
      </c>
      <c r="D56" s="198" t="s">
        <v>172</v>
      </c>
      <c r="E56" s="220">
        <v>25000</v>
      </c>
    </row>
    <row r="57" spans="1:5" ht="18" customHeight="1">
      <c r="A57" s="19"/>
      <c r="B57" s="51"/>
      <c r="C57" s="172"/>
      <c r="D57" s="75" t="s">
        <v>30</v>
      </c>
      <c r="E57" s="55">
        <f>E58</f>
        <v>18000</v>
      </c>
    </row>
    <row r="58" spans="1:5" s="197" customFormat="1" ht="18" customHeight="1">
      <c r="A58" s="190"/>
      <c r="B58" s="191"/>
      <c r="C58" s="192" t="s">
        <v>173</v>
      </c>
      <c r="D58" s="198" t="s">
        <v>174</v>
      </c>
      <c r="E58" s="219">
        <v>18000</v>
      </c>
    </row>
    <row r="59" spans="1:5" s="76" customFormat="1" ht="25.5" customHeight="1">
      <c r="A59" s="19"/>
      <c r="B59" s="51"/>
      <c r="C59" s="172"/>
      <c r="D59" s="75" t="s">
        <v>201</v>
      </c>
      <c r="E59" s="217">
        <f>E60</f>
        <v>10000</v>
      </c>
    </row>
    <row r="60" spans="1:5" ht="18.75" customHeight="1">
      <c r="A60" s="19"/>
      <c r="B60" s="51"/>
      <c r="C60" s="192" t="s">
        <v>171</v>
      </c>
      <c r="D60" s="198" t="s">
        <v>172</v>
      </c>
      <c r="E60" s="77">
        <v>10000</v>
      </c>
    </row>
    <row r="61" spans="1:5" ht="18.75" customHeight="1">
      <c r="A61" s="19"/>
      <c r="B61" s="51"/>
      <c r="C61" s="172"/>
      <c r="D61" s="75" t="s">
        <v>29</v>
      </c>
      <c r="E61" s="55">
        <f>E62</f>
        <v>1000</v>
      </c>
    </row>
    <row r="62" spans="1:5" s="197" customFormat="1" ht="18.75" customHeight="1">
      <c r="A62" s="190"/>
      <c r="B62" s="191"/>
      <c r="C62" s="192" t="s">
        <v>176</v>
      </c>
      <c r="D62" s="193" t="s">
        <v>177</v>
      </c>
      <c r="E62" s="194">
        <v>1000</v>
      </c>
    </row>
    <row r="63" spans="1:5" s="78" customFormat="1" ht="18.75" customHeight="1">
      <c r="A63" s="58">
        <v>754</v>
      </c>
      <c r="B63" s="30"/>
      <c r="C63" s="173"/>
      <c r="D63" s="32" t="s">
        <v>33</v>
      </c>
      <c r="E63" s="33">
        <f>E64</f>
        <v>1000600</v>
      </c>
    </row>
    <row r="64" spans="1:5" s="79" customFormat="1" ht="18.75" customHeight="1">
      <c r="A64" s="34"/>
      <c r="B64" s="35">
        <v>75416</v>
      </c>
      <c r="C64" s="170"/>
      <c r="D64" s="74" t="s">
        <v>34</v>
      </c>
      <c r="E64" s="44">
        <f>E65+E67</f>
        <v>1000600</v>
      </c>
    </row>
    <row r="65" spans="1:5" s="4" customFormat="1" ht="18" customHeight="1">
      <c r="A65" s="19"/>
      <c r="B65" s="51"/>
      <c r="C65" s="51"/>
      <c r="D65" s="49" t="s">
        <v>35</v>
      </c>
      <c r="E65" s="50">
        <f>E66</f>
        <v>1000000</v>
      </c>
    </row>
    <row r="66" spans="1:5" s="196" customFormat="1" ht="18" customHeight="1">
      <c r="A66" s="206"/>
      <c r="B66" s="204"/>
      <c r="C66" s="192" t="s">
        <v>176</v>
      </c>
      <c r="D66" s="193" t="s">
        <v>177</v>
      </c>
      <c r="E66" s="194">
        <v>1000000</v>
      </c>
    </row>
    <row r="67" spans="1:5" s="4" customFormat="1" ht="25.5" customHeight="1">
      <c r="A67" s="19"/>
      <c r="B67" s="51"/>
      <c r="C67" s="172"/>
      <c r="D67" s="49" t="s">
        <v>201</v>
      </c>
      <c r="E67" s="223">
        <f>E68</f>
        <v>600</v>
      </c>
    </row>
    <row r="68" spans="1:5" ht="18.75" customHeight="1">
      <c r="A68" s="26"/>
      <c r="B68" s="57"/>
      <c r="C68" s="192" t="s">
        <v>171</v>
      </c>
      <c r="D68" s="198" t="s">
        <v>172</v>
      </c>
      <c r="E68" s="77">
        <v>600</v>
      </c>
    </row>
    <row r="69" spans="1:5" ht="25.5" customHeight="1">
      <c r="A69" s="58">
        <v>756</v>
      </c>
      <c r="B69" s="31"/>
      <c r="C69" s="90"/>
      <c r="D69" s="40" t="s">
        <v>218</v>
      </c>
      <c r="E69" s="33">
        <f>E70+E75+E78+E91+E112+E126+E129</f>
        <v>310595798</v>
      </c>
    </row>
    <row r="70" spans="1:5" ht="18.75" customHeight="1">
      <c r="A70" s="34"/>
      <c r="B70" s="80">
        <v>75601</v>
      </c>
      <c r="C70" s="92"/>
      <c r="D70" s="47" t="s">
        <v>36</v>
      </c>
      <c r="E70" s="81">
        <f>E71+E73</f>
        <v>1460000</v>
      </c>
    </row>
    <row r="71" spans="1:5" ht="18.75" customHeight="1">
      <c r="A71" s="19"/>
      <c r="B71" s="51"/>
      <c r="C71" s="172"/>
      <c r="D71" s="49" t="s">
        <v>178</v>
      </c>
      <c r="E71" s="100">
        <f>E72</f>
        <v>1400000</v>
      </c>
    </row>
    <row r="72" spans="1:5" s="197" customFormat="1" ht="18.75" customHeight="1">
      <c r="A72" s="206"/>
      <c r="B72" s="204"/>
      <c r="C72" s="192" t="s">
        <v>179</v>
      </c>
      <c r="D72" s="193" t="s">
        <v>236</v>
      </c>
      <c r="E72" s="205">
        <v>1400000</v>
      </c>
    </row>
    <row r="73" spans="1:5" ht="18.75" customHeight="1">
      <c r="A73" s="19"/>
      <c r="B73" s="51"/>
      <c r="C73" s="51"/>
      <c r="D73" s="75" t="s">
        <v>37</v>
      </c>
      <c r="E73" s="56">
        <f>E74</f>
        <v>60000</v>
      </c>
    </row>
    <row r="74" spans="1:5" s="197" customFormat="1" ht="18.75" customHeight="1">
      <c r="A74" s="206"/>
      <c r="B74" s="191"/>
      <c r="C74" s="192" t="s">
        <v>180</v>
      </c>
      <c r="D74" s="193" t="s">
        <v>181</v>
      </c>
      <c r="E74" s="205">
        <v>60000</v>
      </c>
    </row>
    <row r="75" spans="1:5" ht="18.75" customHeight="1">
      <c r="A75" s="45"/>
      <c r="B75" s="82">
        <v>75605</v>
      </c>
      <c r="C75" s="175"/>
      <c r="D75" s="74" t="s">
        <v>38</v>
      </c>
      <c r="E75" s="44">
        <f>E76</f>
        <v>1000000</v>
      </c>
    </row>
    <row r="76" spans="1:5" ht="18.75" customHeight="1">
      <c r="A76" s="45"/>
      <c r="B76" s="51"/>
      <c r="C76" s="172"/>
      <c r="D76" s="49" t="s">
        <v>250</v>
      </c>
      <c r="E76" s="50">
        <f>E77</f>
        <v>1000000</v>
      </c>
    </row>
    <row r="77" spans="1:5" s="197" customFormat="1" ht="18.75" customHeight="1">
      <c r="A77" s="206"/>
      <c r="B77" s="191"/>
      <c r="C77" s="192" t="s">
        <v>182</v>
      </c>
      <c r="D77" s="218" t="s">
        <v>237</v>
      </c>
      <c r="E77" s="219">
        <v>1000000</v>
      </c>
    </row>
    <row r="78" spans="1:5" ht="25.5" customHeight="1">
      <c r="A78" s="45"/>
      <c r="B78" s="46">
        <v>75615</v>
      </c>
      <c r="C78" s="36"/>
      <c r="D78" s="74" t="s">
        <v>251</v>
      </c>
      <c r="E78" s="44">
        <f>E79+E81+E83+E85+E87+E89</f>
        <v>100825300</v>
      </c>
    </row>
    <row r="79" spans="1:5" ht="18.75" customHeight="1">
      <c r="A79" s="45"/>
      <c r="B79" s="51"/>
      <c r="C79" s="172"/>
      <c r="D79" s="83" t="s">
        <v>39</v>
      </c>
      <c r="E79" s="52">
        <f>E80</f>
        <v>91700000</v>
      </c>
    </row>
    <row r="80" spans="1:5" s="197" customFormat="1" ht="18.75" customHeight="1">
      <c r="A80" s="206"/>
      <c r="B80" s="204"/>
      <c r="C80" s="192" t="s">
        <v>183</v>
      </c>
      <c r="D80" s="207" t="s">
        <v>184</v>
      </c>
      <c r="E80" s="219">
        <v>91700000</v>
      </c>
    </row>
    <row r="81" spans="1:5" ht="18.75" customHeight="1">
      <c r="A81" s="45"/>
      <c r="B81" s="51"/>
      <c r="C81" s="172"/>
      <c r="D81" s="83" t="s">
        <v>40</v>
      </c>
      <c r="E81" s="55">
        <f>E82</f>
        <v>9300</v>
      </c>
    </row>
    <row r="82" spans="1:5" ht="18.75" customHeight="1">
      <c r="A82" s="45"/>
      <c r="B82" s="51"/>
      <c r="C82" s="192" t="s">
        <v>185</v>
      </c>
      <c r="D82" s="221" t="s">
        <v>186</v>
      </c>
      <c r="E82" s="219">
        <v>9300</v>
      </c>
    </row>
    <row r="83" spans="1:5" ht="18.75" customHeight="1">
      <c r="A83" s="45"/>
      <c r="B83" s="51"/>
      <c r="C83" s="172"/>
      <c r="D83" s="83" t="s">
        <v>41</v>
      </c>
      <c r="E83" s="55">
        <f>E84</f>
        <v>16000</v>
      </c>
    </row>
    <row r="84" spans="1:5" ht="18.75" customHeight="1">
      <c r="A84" s="45"/>
      <c r="B84" s="51"/>
      <c r="C84" s="192" t="s">
        <v>187</v>
      </c>
      <c r="D84" s="207" t="s">
        <v>188</v>
      </c>
      <c r="E84" s="194">
        <v>16000</v>
      </c>
    </row>
    <row r="85" spans="1:5" ht="18.75" customHeight="1">
      <c r="A85" s="45"/>
      <c r="B85" s="51"/>
      <c r="C85" s="172"/>
      <c r="D85" s="83" t="s">
        <v>42</v>
      </c>
      <c r="E85" s="55">
        <f>E86</f>
        <v>3600000</v>
      </c>
    </row>
    <row r="86" spans="1:5" ht="18.75" customHeight="1">
      <c r="A86" s="82"/>
      <c r="B86" s="57"/>
      <c r="C86" s="192" t="s">
        <v>189</v>
      </c>
      <c r="D86" s="207" t="s">
        <v>190</v>
      </c>
      <c r="E86" s="194">
        <v>3600000</v>
      </c>
    </row>
    <row r="87" spans="1:5" ht="18.75" customHeight="1">
      <c r="A87" s="45"/>
      <c r="B87" s="51"/>
      <c r="C87" s="172"/>
      <c r="D87" s="83" t="s">
        <v>47</v>
      </c>
      <c r="E87" s="55">
        <f>E88</f>
        <v>3000000</v>
      </c>
    </row>
    <row r="88" spans="1:5" ht="18.75" customHeight="1">
      <c r="A88" s="45"/>
      <c r="B88" s="51"/>
      <c r="C88" s="192" t="s">
        <v>199</v>
      </c>
      <c r="D88" s="221" t="s">
        <v>200</v>
      </c>
      <c r="E88" s="219">
        <v>3000000</v>
      </c>
    </row>
    <row r="89" spans="1:5" ht="18.75" customHeight="1">
      <c r="A89" s="45"/>
      <c r="B89" s="51"/>
      <c r="C89" s="172"/>
      <c r="D89" s="83" t="s">
        <v>48</v>
      </c>
      <c r="E89" s="55">
        <f>E90</f>
        <v>2500000</v>
      </c>
    </row>
    <row r="90" spans="1:5" ht="18.75" customHeight="1">
      <c r="A90" s="45"/>
      <c r="B90" s="57"/>
      <c r="C90" s="192" t="s">
        <v>180</v>
      </c>
      <c r="D90" s="193" t="s">
        <v>181</v>
      </c>
      <c r="E90" s="194">
        <v>2500000</v>
      </c>
    </row>
    <row r="91" spans="1:5" ht="25.5" customHeight="1">
      <c r="A91" s="45"/>
      <c r="B91" s="46">
        <v>75616</v>
      </c>
      <c r="C91" s="36"/>
      <c r="D91" s="74" t="s">
        <v>299</v>
      </c>
      <c r="E91" s="44">
        <f>E92+E94+E96+E98+E100+E102+E104+E106+E108+E110</f>
        <v>30976000</v>
      </c>
    </row>
    <row r="92" spans="1:5" ht="18.75" customHeight="1">
      <c r="A92" s="45"/>
      <c r="B92" s="51"/>
      <c r="C92" s="172"/>
      <c r="D92" s="83" t="s">
        <v>39</v>
      </c>
      <c r="E92" s="52">
        <f>E93</f>
        <v>12826000</v>
      </c>
    </row>
    <row r="93" spans="1:5" s="197" customFormat="1" ht="18.75" customHeight="1">
      <c r="A93" s="206"/>
      <c r="B93" s="204"/>
      <c r="C93" s="192" t="s">
        <v>183</v>
      </c>
      <c r="D93" s="207" t="s">
        <v>184</v>
      </c>
      <c r="E93" s="219">
        <v>12826000</v>
      </c>
    </row>
    <row r="94" spans="1:5" ht="18.75" customHeight="1">
      <c r="A94" s="45"/>
      <c r="B94" s="51"/>
      <c r="C94" s="172"/>
      <c r="D94" s="83" t="s">
        <v>40</v>
      </c>
      <c r="E94" s="55">
        <f>E95</f>
        <v>658000</v>
      </c>
    </row>
    <row r="95" spans="1:5" ht="18.75" customHeight="1">
      <c r="A95" s="45"/>
      <c r="B95" s="51"/>
      <c r="C95" s="192" t="s">
        <v>185</v>
      </c>
      <c r="D95" s="221" t="s">
        <v>186</v>
      </c>
      <c r="E95" s="219">
        <v>658000</v>
      </c>
    </row>
    <row r="96" spans="1:5" ht="18.75" customHeight="1">
      <c r="A96" s="45"/>
      <c r="B96" s="51"/>
      <c r="C96" s="172"/>
      <c r="D96" s="83" t="s">
        <v>41</v>
      </c>
      <c r="E96" s="55">
        <f>E97</f>
        <v>8000</v>
      </c>
    </row>
    <row r="97" spans="1:5" ht="18.75" customHeight="1">
      <c r="A97" s="45"/>
      <c r="B97" s="51"/>
      <c r="C97" s="192" t="s">
        <v>187</v>
      </c>
      <c r="D97" s="207" t="s">
        <v>188</v>
      </c>
      <c r="E97" s="194">
        <v>8000</v>
      </c>
    </row>
    <row r="98" spans="1:5" ht="18.75" customHeight="1">
      <c r="A98" s="45"/>
      <c r="B98" s="51"/>
      <c r="C98" s="172"/>
      <c r="D98" s="83" t="s">
        <v>42</v>
      </c>
      <c r="E98" s="55">
        <f>E99</f>
        <v>2050000</v>
      </c>
    </row>
    <row r="99" spans="1:5" ht="18.75" customHeight="1">
      <c r="A99" s="45"/>
      <c r="B99" s="51"/>
      <c r="C99" s="192" t="s">
        <v>189</v>
      </c>
      <c r="D99" s="207" t="s">
        <v>190</v>
      </c>
      <c r="E99" s="194">
        <v>2050000</v>
      </c>
    </row>
    <row r="100" spans="1:5" ht="18.75" customHeight="1">
      <c r="A100" s="45"/>
      <c r="B100" s="51"/>
      <c r="C100" s="172"/>
      <c r="D100" s="83" t="s">
        <v>43</v>
      </c>
      <c r="E100" s="55">
        <f>E101</f>
        <v>3500000</v>
      </c>
    </row>
    <row r="101" spans="1:5" ht="18.75" customHeight="1">
      <c r="A101" s="45"/>
      <c r="B101" s="51"/>
      <c r="C101" s="192" t="s">
        <v>191</v>
      </c>
      <c r="D101" s="207" t="s">
        <v>192</v>
      </c>
      <c r="E101" s="194">
        <v>3500000</v>
      </c>
    </row>
    <row r="102" spans="1:5" ht="18.75" customHeight="1">
      <c r="A102" s="45"/>
      <c r="B102" s="51"/>
      <c r="C102" s="172"/>
      <c r="D102" s="83" t="s">
        <v>44</v>
      </c>
      <c r="E102" s="55">
        <f>E103</f>
        <v>310000</v>
      </c>
    </row>
    <row r="103" spans="1:5" ht="18.75" customHeight="1">
      <c r="A103" s="45"/>
      <c r="B103" s="51"/>
      <c r="C103" s="192" t="s">
        <v>193</v>
      </c>
      <c r="D103" s="207" t="s">
        <v>194</v>
      </c>
      <c r="E103" s="194">
        <v>310000</v>
      </c>
    </row>
    <row r="104" spans="1:5" ht="18.75" customHeight="1">
      <c r="A104" s="45"/>
      <c r="B104" s="51"/>
      <c r="C104" s="172"/>
      <c r="D104" s="83" t="s">
        <v>45</v>
      </c>
      <c r="E104" s="55">
        <f>E105</f>
        <v>1600000</v>
      </c>
    </row>
    <row r="105" spans="1:5" ht="18.75" customHeight="1">
      <c r="A105" s="45"/>
      <c r="B105" s="51"/>
      <c r="C105" s="192" t="s">
        <v>195</v>
      </c>
      <c r="D105" s="207" t="s">
        <v>238</v>
      </c>
      <c r="E105" s="194">
        <v>1600000</v>
      </c>
    </row>
    <row r="106" spans="1:5" ht="18.75" customHeight="1">
      <c r="A106" s="45"/>
      <c r="B106" s="51"/>
      <c r="C106" s="172"/>
      <c r="D106" s="83" t="s">
        <v>46</v>
      </c>
      <c r="E106" s="55">
        <f>E107</f>
        <v>24000</v>
      </c>
    </row>
    <row r="107" spans="1:5" ht="18.75" customHeight="1">
      <c r="A107" s="45"/>
      <c r="B107" s="51"/>
      <c r="C107" s="192" t="s">
        <v>197</v>
      </c>
      <c r="D107" s="207" t="s">
        <v>198</v>
      </c>
      <c r="E107" s="194">
        <v>24000</v>
      </c>
    </row>
    <row r="108" spans="1:5" ht="18.75" customHeight="1">
      <c r="A108" s="45"/>
      <c r="B108" s="51"/>
      <c r="C108" s="172"/>
      <c r="D108" s="83" t="s">
        <v>47</v>
      </c>
      <c r="E108" s="55">
        <f>E109</f>
        <v>9200000</v>
      </c>
    </row>
    <row r="109" spans="1:5" ht="18.75" customHeight="1">
      <c r="A109" s="45"/>
      <c r="B109" s="51"/>
      <c r="C109" s="192" t="s">
        <v>199</v>
      </c>
      <c r="D109" s="221" t="s">
        <v>200</v>
      </c>
      <c r="E109" s="219">
        <v>9200000</v>
      </c>
    </row>
    <row r="110" spans="1:5" ht="18.75" customHeight="1">
      <c r="A110" s="45"/>
      <c r="B110" s="51"/>
      <c r="C110" s="172"/>
      <c r="D110" s="83" t="s">
        <v>48</v>
      </c>
      <c r="E110" s="55">
        <f>E111</f>
        <v>800000</v>
      </c>
    </row>
    <row r="111" spans="1:5" ht="18.75" customHeight="1">
      <c r="A111" s="45"/>
      <c r="B111" s="57"/>
      <c r="C111" s="192" t="s">
        <v>180</v>
      </c>
      <c r="D111" s="193" t="s">
        <v>181</v>
      </c>
      <c r="E111" s="194">
        <v>800000</v>
      </c>
    </row>
    <row r="112" spans="1:5" ht="18.75" customHeight="1">
      <c r="A112" s="45"/>
      <c r="B112" s="46">
        <v>75618</v>
      </c>
      <c r="C112" s="36"/>
      <c r="D112" s="74" t="s">
        <v>300</v>
      </c>
      <c r="E112" s="84">
        <f>E113+E116+E118+E120+E122+E124</f>
        <v>13861000</v>
      </c>
    </row>
    <row r="113" spans="1:5" ht="18.75" customHeight="1">
      <c r="A113" s="19"/>
      <c r="B113" s="51"/>
      <c r="C113" s="172"/>
      <c r="D113" s="83" t="s">
        <v>49</v>
      </c>
      <c r="E113" s="87">
        <f>E114</f>
        <v>8300000</v>
      </c>
    </row>
    <row r="114" spans="1:5" ht="18.75" customHeight="1">
      <c r="A114" s="19"/>
      <c r="B114" s="51"/>
      <c r="C114" s="290" t="s">
        <v>203</v>
      </c>
      <c r="D114" s="295" t="s">
        <v>196</v>
      </c>
      <c r="E114" s="242">
        <v>8300000</v>
      </c>
    </row>
    <row r="115" spans="1:5" ht="18.75" customHeight="1">
      <c r="A115" s="308"/>
      <c r="B115" s="305"/>
      <c r="C115" s="287"/>
      <c r="D115" s="293"/>
      <c r="E115" s="307"/>
    </row>
    <row r="116" spans="1:5" ht="18.75" customHeight="1">
      <c r="A116" s="19"/>
      <c r="B116" s="51"/>
      <c r="C116" s="172"/>
      <c r="D116" s="83" t="s">
        <v>50</v>
      </c>
      <c r="E116" s="87">
        <f>E117</f>
        <v>5000000</v>
      </c>
    </row>
    <row r="117" spans="1:5" ht="18.75" customHeight="1">
      <c r="A117" s="19"/>
      <c r="B117" s="51"/>
      <c r="C117" s="192" t="s">
        <v>204</v>
      </c>
      <c r="D117" s="207" t="s">
        <v>205</v>
      </c>
      <c r="E117" s="222">
        <v>5000000</v>
      </c>
    </row>
    <row r="118" spans="1:5" ht="18.75" customHeight="1">
      <c r="A118" s="19"/>
      <c r="B118" s="51"/>
      <c r="C118" s="171"/>
      <c r="D118" s="49" t="s">
        <v>244</v>
      </c>
      <c r="E118" s="86">
        <f>E119</f>
        <v>20000</v>
      </c>
    </row>
    <row r="119" spans="1:5" s="197" customFormat="1" ht="18.75" customHeight="1">
      <c r="A119" s="206"/>
      <c r="B119" s="204"/>
      <c r="C119" s="192" t="s">
        <v>206</v>
      </c>
      <c r="D119" s="193" t="s">
        <v>207</v>
      </c>
      <c r="E119" s="222">
        <v>20000</v>
      </c>
    </row>
    <row r="120" spans="1:5" ht="18.75" customHeight="1">
      <c r="A120" s="19"/>
      <c r="B120" s="51"/>
      <c r="C120" s="172"/>
      <c r="D120" s="83" t="s">
        <v>252</v>
      </c>
      <c r="E120" s="87">
        <f>E121</f>
        <v>530000</v>
      </c>
    </row>
    <row r="121" spans="1:5" s="197" customFormat="1" ht="18.75" customHeight="1">
      <c r="A121" s="206"/>
      <c r="B121" s="204"/>
      <c r="C121" s="192" t="s">
        <v>173</v>
      </c>
      <c r="D121" s="207" t="s">
        <v>174</v>
      </c>
      <c r="E121" s="222">
        <v>530000</v>
      </c>
    </row>
    <row r="122" spans="1:5" ht="18.75" customHeight="1">
      <c r="A122" s="19"/>
      <c r="B122" s="51"/>
      <c r="C122" s="172"/>
      <c r="D122" s="49" t="s">
        <v>242</v>
      </c>
      <c r="E122" s="86">
        <f>E123</f>
        <v>1000</v>
      </c>
    </row>
    <row r="123" spans="1:5" ht="18.75" customHeight="1">
      <c r="A123" s="19"/>
      <c r="B123" s="51"/>
      <c r="C123" s="192" t="s">
        <v>173</v>
      </c>
      <c r="D123" s="207" t="s">
        <v>174</v>
      </c>
      <c r="E123" s="222">
        <v>1000</v>
      </c>
    </row>
    <row r="124" spans="1:5" ht="18.75" customHeight="1">
      <c r="A124" s="19"/>
      <c r="B124" s="51"/>
      <c r="C124" s="172"/>
      <c r="D124" s="83" t="s">
        <v>51</v>
      </c>
      <c r="E124" s="87">
        <f>E125</f>
        <v>10000</v>
      </c>
    </row>
    <row r="125" spans="1:5" ht="18.75" customHeight="1">
      <c r="A125" s="19"/>
      <c r="B125" s="57"/>
      <c r="C125" s="192" t="s">
        <v>180</v>
      </c>
      <c r="D125" s="193" t="s">
        <v>181</v>
      </c>
      <c r="E125" s="222">
        <v>10000</v>
      </c>
    </row>
    <row r="126" spans="1:5" ht="18.75" customHeight="1">
      <c r="A126" s="45"/>
      <c r="B126" s="46">
        <v>75619</v>
      </c>
      <c r="C126" s="36"/>
      <c r="D126" s="36" t="s">
        <v>52</v>
      </c>
      <c r="E126" s="84">
        <f>E127</f>
        <v>500</v>
      </c>
    </row>
    <row r="127" spans="1:5" ht="18.75" customHeight="1">
      <c r="A127" s="19"/>
      <c r="B127" s="48"/>
      <c r="C127" s="171"/>
      <c r="D127" s="49" t="s">
        <v>53</v>
      </c>
      <c r="E127" s="223">
        <f>E128</f>
        <v>500</v>
      </c>
    </row>
    <row r="128" spans="1:5" s="196" customFormat="1" ht="18.75" customHeight="1">
      <c r="A128" s="206"/>
      <c r="B128" s="191"/>
      <c r="C128" s="192" t="s">
        <v>208</v>
      </c>
      <c r="D128" s="193" t="s">
        <v>209</v>
      </c>
      <c r="E128" s="224">
        <v>500</v>
      </c>
    </row>
    <row r="129" spans="1:5" ht="18.75" customHeight="1">
      <c r="A129" s="45"/>
      <c r="B129" s="46">
        <v>75621</v>
      </c>
      <c r="C129" s="36"/>
      <c r="D129" s="74" t="s">
        <v>54</v>
      </c>
      <c r="E129" s="89">
        <f>E130+E132</f>
        <v>162472998</v>
      </c>
    </row>
    <row r="130" spans="1:5" ht="18.75" customHeight="1">
      <c r="A130" s="19"/>
      <c r="B130" s="51"/>
      <c r="C130" s="172"/>
      <c r="D130" s="49" t="s">
        <v>55</v>
      </c>
      <c r="E130" s="50">
        <f>E131</f>
        <v>149772998</v>
      </c>
    </row>
    <row r="131" spans="1:5" s="197" customFormat="1" ht="18.75" customHeight="1">
      <c r="A131" s="206"/>
      <c r="B131" s="204"/>
      <c r="C131" s="192" t="s">
        <v>210</v>
      </c>
      <c r="D131" s="193" t="s">
        <v>211</v>
      </c>
      <c r="E131" s="194">
        <v>149772998</v>
      </c>
    </row>
    <row r="132" spans="1:5" ht="18.75" customHeight="1">
      <c r="A132" s="19"/>
      <c r="B132" s="51"/>
      <c r="C132" s="51"/>
      <c r="D132" s="83" t="s">
        <v>56</v>
      </c>
      <c r="E132" s="56">
        <f>E133</f>
        <v>12700000</v>
      </c>
    </row>
    <row r="133" spans="1:5" s="197" customFormat="1" ht="18.75" customHeight="1">
      <c r="A133" s="190"/>
      <c r="B133" s="191"/>
      <c r="C133" s="192" t="s">
        <v>212</v>
      </c>
      <c r="D133" s="207" t="s">
        <v>287</v>
      </c>
      <c r="E133" s="205">
        <v>12700000</v>
      </c>
    </row>
    <row r="134" spans="1:5" ht="18.75" customHeight="1">
      <c r="A134" s="58">
        <v>758</v>
      </c>
      <c r="B134" s="31"/>
      <c r="C134" s="90"/>
      <c r="D134" s="90" t="s">
        <v>57</v>
      </c>
      <c r="E134" s="91">
        <f>E135</f>
        <v>1000000</v>
      </c>
    </row>
    <row r="135" spans="1:5" ht="18.75" customHeight="1">
      <c r="A135" s="45"/>
      <c r="B135" s="80">
        <v>75814</v>
      </c>
      <c r="C135" s="92"/>
      <c r="D135" s="92" t="s">
        <v>58</v>
      </c>
      <c r="E135" s="93">
        <f>E136</f>
        <v>1000000</v>
      </c>
    </row>
    <row r="136" spans="1:5" s="4" customFormat="1" ht="18.75" customHeight="1">
      <c r="A136" s="19"/>
      <c r="B136" s="48"/>
      <c r="C136" s="171"/>
      <c r="D136" s="49" t="s">
        <v>59</v>
      </c>
      <c r="E136" s="50">
        <f>E137</f>
        <v>1000000</v>
      </c>
    </row>
    <row r="137" spans="1:5" s="196" customFormat="1" ht="18.75" customHeight="1">
      <c r="A137" s="190"/>
      <c r="B137" s="191"/>
      <c r="C137" s="192" t="s">
        <v>163</v>
      </c>
      <c r="D137" s="218" t="s">
        <v>164</v>
      </c>
      <c r="E137" s="219">
        <v>1000000</v>
      </c>
    </row>
    <row r="138" spans="1:5" ht="19.5" customHeight="1">
      <c r="A138" s="58">
        <v>801</v>
      </c>
      <c r="B138" s="31"/>
      <c r="C138" s="90"/>
      <c r="D138" s="40" t="s">
        <v>60</v>
      </c>
      <c r="E138" s="33">
        <f>E139+E144+E153+E156</f>
        <v>6503200</v>
      </c>
    </row>
    <row r="139" spans="1:5" ht="19.5" customHeight="1">
      <c r="A139" s="45"/>
      <c r="B139" s="46">
        <v>80101</v>
      </c>
      <c r="C139" s="36"/>
      <c r="D139" s="43" t="s">
        <v>61</v>
      </c>
      <c r="E139" s="44">
        <f>E140</f>
        <v>13000</v>
      </c>
    </row>
    <row r="140" spans="1:5" ht="27.75" customHeight="1">
      <c r="A140" s="45"/>
      <c r="B140" s="94"/>
      <c r="C140" s="59"/>
      <c r="D140" s="75" t="s">
        <v>201</v>
      </c>
      <c r="E140" s="55">
        <f>E141</f>
        <v>13000</v>
      </c>
    </row>
    <row r="141" spans="1:5" s="197" customFormat="1" ht="19.5" customHeight="1">
      <c r="A141" s="206"/>
      <c r="B141" s="227"/>
      <c r="C141" s="290" t="s">
        <v>171</v>
      </c>
      <c r="D141" s="291" t="s">
        <v>172</v>
      </c>
      <c r="E141" s="309">
        <v>13000</v>
      </c>
    </row>
    <row r="142" spans="1:5" s="197" customFormat="1" ht="19.5" customHeight="1">
      <c r="A142" s="286"/>
      <c r="B142" s="293"/>
      <c r="C142" s="287"/>
      <c r="D142" s="292"/>
      <c r="E142" s="288"/>
    </row>
    <row r="143" spans="1:5" s="197" customFormat="1" ht="19.5" customHeight="1">
      <c r="A143" s="289"/>
      <c r="B143" s="199"/>
      <c r="C143" s="310"/>
      <c r="D143" s="296"/>
      <c r="E143" s="311"/>
    </row>
    <row r="144" spans="1:5" ht="18.75" customHeight="1">
      <c r="A144" s="45"/>
      <c r="B144" s="46">
        <v>80104</v>
      </c>
      <c r="C144" s="36"/>
      <c r="D144" s="43" t="s">
        <v>62</v>
      </c>
      <c r="E144" s="44">
        <f>E145+E147+E149+E151</f>
        <v>6483000</v>
      </c>
    </row>
    <row r="145" spans="1:5" ht="18.75" customHeight="1">
      <c r="A145" s="19"/>
      <c r="B145" s="48"/>
      <c r="C145" s="171"/>
      <c r="D145" s="63" t="s">
        <v>63</v>
      </c>
      <c r="E145" s="50">
        <f>E146</f>
        <v>6407000</v>
      </c>
    </row>
    <row r="146" spans="1:5" ht="18.75" customHeight="1">
      <c r="A146" s="19"/>
      <c r="B146" s="51"/>
      <c r="C146" s="192" t="s">
        <v>161</v>
      </c>
      <c r="D146" s="198" t="s">
        <v>162</v>
      </c>
      <c r="E146" s="194">
        <v>6407000</v>
      </c>
    </row>
    <row r="147" spans="1:5" s="4" customFormat="1" ht="18.75" customHeight="1">
      <c r="A147" s="19"/>
      <c r="B147" s="51"/>
      <c r="C147" s="172"/>
      <c r="D147" s="54" t="s">
        <v>22</v>
      </c>
      <c r="E147" s="55">
        <f>E148</f>
        <v>18000</v>
      </c>
    </row>
    <row r="148" spans="1:5" s="196" customFormat="1" ht="18.75" customHeight="1">
      <c r="A148" s="206"/>
      <c r="B148" s="204"/>
      <c r="C148" s="192" t="s">
        <v>163</v>
      </c>
      <c r="D148" s="218" t="s">
        <v>164</v>
      </c>
      <c r="E148" s="194">
        <v>18000</v>
      </c>
    </row>
    <row r="149" spans="1:5" ht="25.5" customHeight="1">
      <c r="A149" s="19"/>
      <c r="B149" s="20"/>
      <c r="C149" s="20"/>
      <c r="D149" s="75" t="s">
        <v>201</v>
      </c>
      <c r="E149" s="55">
        <f>E150</f>
        <v>7000</v>
      </c>
    </row>
    <row r="150" spans="1:5" s="196" customFormat="1" ht="18.75" customHeight="1">
      <c r="A150" s="206"/>
      <c r="B150" s="227"/>
      <c r="C150" s="192" t="s">
        <v>171</v>
      </c>
      <c r="D150" s="218" t="s">
        <v>172</v>
      </c>
      <c r="E150" s="194">
        <v>7000</v>
      </c>
    </row>
    <row r="151" spans="1:5" s="4" customFormat="1" ht="18.75" customHeight="1">
      <c r="A151" s="19"/>
      <c r="B151" s="20"/>
      <c r="C151" s="51"/>
      <c r="D151" s="75" t="s">
        <v>253</v>
      </c>
      <c r="E151" s="55">
        <f>E152</f>
        <v>51000</v>
      </c>
    </row>
    <row r="152" spans="1:5" s="196" customFormat="1" ht="18.75" customHeight="1">
      <c r="A152" s="206"/>
      <c r="B152" s="225"/>
      <c r="C152" s="192" t="s">
        <v>161</v>
      </c>
      <c r="D152" s="198" t="s">
        <v>162</v>
      </c>
      <c r="E152" s="194">
        <v>51000</v>
      </c>
    </row>
    <row r="153" spans="1:5" s="79" customFormat="1" ht="18.75" customHeight="1">
      <c r="A153" s="45"/>
      <c r="B153" s="46">
        <v>80105</v>
      </c>
      <c r="C153" s="36"/>
      <c r="D153" s="74" t="s">
        <v>64</v>
      </c>
      <c r="E153" s="44">
        <f>E154</f>
        <v>400</v>
      </c>
    </row>
    <row r="154" spans="1:5" ht="25.5" customHeight="1">
      <c r="A154" s="19"/>
      <c r="B154" s="20"/>
      <c r="C154" s="20"/>
      <c r="D154" s="226" t="s">
        <v>201</v>
      </c>
      <c r="E154" s="55">
        <f>E155</f>
        <v>400</v>
      </c>
    </row>
    <row r="155" spans="1:5" s="197" customFormat="1" ht="18.75" customHeight="1">
      <c r="A155" s="206"/>
      <c r="B155" s="225"/>
      <c r="C155" s="192" t="s">
        <v>171</v>
      </c>
      <c r="D155" s="218" t="s">
        <v>172</v>
      </c>
      <c r="E155" s="194">
        <v>400</v>
      </c>
    </row>
    <row r="156" spans="1:5" ht="18.75" customHeight="1">
      <c r="A156" s="45"/>
      <c r="B156" s="46">
        <v>80110</v>
      </c>
      <c r="C156" s="36"/>
      <c r="D156" s="43" t="s">
        <v>65</v>
      </c>
      <c r="E156" s="44">
        <f>E157</f>
        <v>6800</v>
      </c>
    </row>
    <row r="157" spans="1:5" ht="25.5" customHeight="1">
      <c r="A157" s="19"/>
      <c r="B157" s="51"/>
      <c r="C157" s="172"/>
      <c r="D157" s="228" t="s">
        <v>201</v>
      </c>
      <c r="E157" s="50">
        <f>E158</f>
        <v>6800</v>
      </c>
    </row>
    <row r="158" spans="1:5" s="197" customFormat="1" ht="18.75" customHeight="1">
      <c r="A158" s="190"/>
      <c r="B158" s="191"/>
      <c r="C158" s="192" t="s">
        <v>171</v>
      </c>
      <c r="D158" s="218" t="s">
        <v>172</v>
      </c>
      <c r="E158" s="194">
        <v>6800</v>
      </c>
    </row>
    <row r="159" spans="1:5" ht="18.75" customHeight="1">
      <c r="A159" s="58">
        <v>852</v>
      </c>
      <c r="B159" s="31"/>
      <c r="C159" s="90"/>
      <c r="D159" s="40" t="s">
        <v>66</v>
      </c>
      <c r="E159" s="33">
        <f>E160+E171+E174+E177</f>
        <v>1509000</v>
      </c>
    </row>
    <row r="160" spans="1:5" ht="18.75" customHeight="1">
      <c r="A160" s="19"/>
      <c r="B160" s="69">
        <v>85203</v>
      </c>
      <c r="C160" s="70"/>
      <c r="D160" s="95" t="s">
        <v>67</v>
      </c>
      <c r="E160" s="71">
        <f>E161+E163+E165+E167+E169</f>
        <v>62100</v>
      </c>
    </row>
    <row r="161" spans="1:5" ht="18.75" customHeight="1">
      <c r="A161" s="19"/>
      <c r="B161" s="96"/>
      <c r="C161" s="177"/>
      <c r="D161" s="97" t="s">
        <v>68</v>
      </c>
      <c r="E161" s="98">
        <f>E162</f>
        <v>55500</v>
      </c>
    </row>
    <row r="162" spans="1:5" ht="18.75" customHeight="1">
      <c r="A162" s="19"/>
      <c r="B162" s="96"/>
      <c r="C162" s="230" t="s">
        <v>161</v>
      </c>
      <c r="D162" s="229" t="s">
        <v>162</v>
      </c>
      <c r="E162" s="208">
        <v>55500</v>
      </c>
    </row>
    <row r="163" spans="1:5" ht="18.75" customHeight="1">
      <c r="A163" s="19"/>
      <c r="B163" s="96"/>
      <c r="C163" s="177"/>
      <c r="D163" s="97" t="s">
        <v>254</v>
      </c>
      <c r="E163" s="98">
        <f>E164</f>
        <v>5000</v>
      </c>
    </row>
    <row r="164" spans="1:5" ht="18.75" customHeight="1">
      <c r="A164" s="19"/>
      <c r="B164" s="96"/>
      <c r="C164" s="230" t="s">
        <v>161</v>
      </c>
      <c r="D164" s="229" t="s">
        <v>162</v>
      </c>
      <c r="E164" s="208">
        <v>5000</v>
      </c>
    </row>
    <row r="165" spans="1:5" ht="27.75" customHeight="1">
      <c r="A165" s="19"/>
      <c r="B165" s="96"/>
      <c r="C165" s="177"/>
      <c r="D165" s="226" t="s">
        <v>201</v>
      </c>
      <c r="E165" s="98">
        <f>E166</f>
        <v>400</v>
      </c>
    </row>
    <row r="166" spans="1:5" ht="19.5" customHeight="1">
      <c r="A166" s="19"/>
      <c r="B166" s="99"/>
      <c r="C166" s="192" t="s">
        <v>171</v>
      </c>
      <c r="D166" s="218" t="s">
        <v>172</v>
      </c>
      <c r="E166" s="282">
        <v>400</v>
      </c>
    </row>
    <row r="167" spans="1:5" ht="19.5" customHeight="1">
      <c r="A167" s="19"/>
      <c r="B167" s="99"/>
      <c r="C167" s="99"/>
      <c r="D167" s="232" t="s">
        <v>213</v>
      </c>
      <c r="E167" s="98">
        <f>E168</f>
        <v>1000</v>
      </c>
    </row>
    <row r="168" spans="1:5" s="197" customFormat="1" ht="27.75" customHeight="1">
      <c r="A168" s="206"/>
      <c r="B168" s="283"/>
      <c r="C168" s="231">
        <v>2360</v>
      </c>
      <c r="D168" s="212" t="s">
        <v>234</v>
      </c>
      <c r="E168" s="208">
        <v>1000</v>
      </c>
    </row>
    <row r="169" spans="1:5" ht="19.5" customHeight="1">
      <c r="A169" s="19"/>
      <c r="B169" s="20"/>
      <c r="C169" s="85"/>
      <c r="D169" s="49" t="s">
        <v>253</v>
      </c>
      <c r="E169" s="100">
        <f>E170</f>
        <v>200</v>
      </c>
    </row>
    <row r="170" spans="1:5" s="196" customFormat="1" ht="19.5" customHeight="1">
      <c r="A170" s="190"/>
      <c r="B170" s="225"/>
      <c r="C170" s="191" t="s">
        <v>171</v>
      </c>
      <c r="D170" s="202" t="s">
        <v>172</v>
      </c>
      <c r="E170" s="205">
        <v>200</v>
      </c>
    </row>
    <row r="171" spans="1:5" ht="18.75" customHeight="1">
      <c r="A171" s="45"/>
      <c r="B171" s="46">
        <v>85215</v>
      </c>
      <c r="C171" s="36"/>
      <c r="D171" s="43" t="s">
        <v>70</v>
      </c>
      <c r="E171" s="44">
        <f>E172</f>
        <v>1000</v>
      </c>
    </row>
    <row r="172" spans="1:5" ht="18.75" customHeight="1">
      <c r="A172" s="19"/>
      <c r="B172" s="85"/>
      <c r="C172" s="176"/>
      <c r="D172" s="63" t="s">
        <v>71</v>
      </c>
      <c r="E172" s="100">
        <f>E173</f>
        <v>1000</v>
      </c>
    </row>
    <row r="173" spans="1:5" s="197" customFormat="1" ht="18.75" customHeight="1">
      <c r="A173" s="206"/>
      <c r="B173" s="225"/>
      <c r="C173" s="192" t="s">
        <v>171</v>
      </c>
      <c r="D173" s="218" t="s">
        <v>172</v>
      </c>
      <c r="E173" s="205">
        <v>1000</v>
      </c>
    </row>
    <row r="174" spans="1:5" ht="18.75" customHeight="1">
      <c r="A174" s="45"/>
      <c r="B174" s="46">
        <v>85219</v>
      </c>
      <c r="C174" s="36"/>
      <c r="D174" s="74" t="s">
        <v>72</v>
      </c>
      <c r="E174" s="44">
        <f>E175</f>
        <v>1900</v>
      </c>
    </row>
    <row r="175" spans="1:5" ht="25.5" customHeight="1">
      <c r="A175" s="19"/>
      <c r="B175" s="51"/>
      <c r="C175" s="51"/>
      <c r="D175" s="226" t="s">
        <v>201</v>
      </c>
      <c r="E175" s="55">
        <f>E176</f>
        <v>1900</v>
      </c>
    </row>
    <row r="176" spans="1:5" s="197" customFormat="1" ht="18.75" customHeight="1">
      <c r="A176" s="206"/>
      <c r="B176" s="191"/>
      <c r="C176" s="192" t="s">
        <v>171</v>
      </c>
      <c r="D176" s="218" t="s">
        <v>172</v>
      </c>
      <c r="E176" s="194">
        <v>1900</v>
      </c>
    </row>
    <row r="177" spans="1:5" ht="18.75" customHeight="1">
      <c r="A177" s="45"/>
      <c r="B177" s="46">
        <v>85228</v>
      </c>
      <c r="C177" s="36"/>
      <c r="D177" s="74" t="s">
        <v>73</v>
      </c>
      <c r="E177" s="37">
        <f>E178+E180</f>
        <v>1444000</v>
      </c>
    </row>
    <row r="178" spans="1:5" ht="18.75" customHeight="1">
      <c r="A178" s="19"/>
      <c r="B178" s="48"/>
      <c r="C178" s="171"/>
      <c r="D178" s="102" t="s">
        <v>74</v>
      </c>
      <c r="E178" s="100">
        <f>E179</f>
        <v>1440000</v>
      </c>
    </row>
    <row r="179" spans="1:5" s="197" customFormat="1" ht="18.75" customHeight="1">
      <c r="A179" s="206"/>
      <c r="B179" s="204"/>
      <c r="C179" s="230" t="s">
        <v>161</v>
      </c>
      <c r="D179" s="229" t="s">
        <v>162</v>
      </c>
      <c r="E179" s="233">
        <v>1440000</v>
      </c>
    </row>
    <row r="180" spans="1:5" ht="18.75" customHeight="1">
      <c r="A180" s="19"/>
      <c r="B180" s="51"/>
      <c r="C180" s="51"/>
      <c r="D180" s="232" t="s">
        <v>75</v>
      </c>
      <c r="E180" s="56">
        <f>E181</f>
        <v>4000</v>
      </c>
    </row>
    <row r="181" spans="1:5" s="197" customFormat="1" ht="27.75" customHeight="1">
      <c r="A181" s="190"/>
      <c r="B181" s="191"/>
      <c r="C181" s="231">
        <v>2360</v>
      </c>
      <c r="D181" s="212" t="s">
        <v>234</v>
      </c>
      <c r="E181" s="205">
        <v>4000</v>
      </c>
    </row>
    <row r="182" spans="1:5" s="79" customFormat="1" ht="18.75" customHeight="1">
      <c r="A182" s="58">
        <v>853</v>
      </c>
      <c r="B182" s="30"/>
      <c r="C182" s="173"/>
      <c r="D182" s="32" t="s">
        <v>76</v>
      </c>
      <c r="E182" s="91">
        <f>E183</f>
        <v>502200</v>
      </c>
    </row>
    <row r="183" spans="1:5" s="79" customFormat="1" ht="18.75" customHeight="1">
      <c r="A183" s="45"/>
      <c r="B183" s="35">
        <v>85305</v>
      </c>
      <c r="C183" s="170"/>
      <c r="D183" s="74" t="s">
        <v>77</v>
      </c>
      <c r="E183" s="37">
        <f>E184+E186+E188</f>
        <v>502200</v>
      </c>
    </row>
    <row r="184" spans="1:5" ht="18.75" customHeight="1">
      <c r="A184" s="19"/>
      <c r="B184" s="51"/>
      <c r="C184" s="172"/>
      <c r="D184" s="63" t="s">
        <v>78</v>
      </c>
      <c r="E184" s="100">
        <f>E185</f>
        <v>500000</v>
      </c>
    </row>
    <row r="185" spans="1:5" s="197" customFormat="1" ht="18.75" customHeight="1">
      <c r="A185" s="206"/>
      <c r="B185" s="204"/>
      <c r="C185" s="230" t="s">
        <v>161</v>
      </c>
      <c r="D185" s="198" t="s">
        <v>162</v>
      </c>
      <c r="E185" s="205">
        <v>500000</v>
      </c>
    </row>
    <row r="186" spans="1:5" s="4" customFormat="1" ht="25.5" customHeight="1">
      <c r="A186" s="19"/>
      <c r="B186" s="51"/>
      <c r="C186" s="172"/>
      <c r="D186" s="226" t="s">
        <v>201</v>
      </c>
      <c r="E186" s="56">
        <f>E187</f>
        <v>700</v>
      </c>
    </row>
    <row r="187" spans="1:5" s="197" customFormat="1" ht="18.75" customHeight="1">
      <c r="A187" s="206"/>
      <c r="B187" s="204"/>
      <c r="C187" s="192" t="s">
        <v>171</v>
      </c>
      <c r="D187" s="218" t="s">
        <v>172</v>
      </c>
      <c r="E187" s="205">
        <v>700</v>
      </c>
    </row>
    <row r="188" spans="1:5" ht="18.75" customHeight="1">
      <c r="A188" s="19"/>
      <c r="B188" s="51"/>
      <c r="C188" s="48"/>
      <c r="D188" s="49" t="s">
        <v>253</v>
      </c>
      <c r="E188" s="100">
        <f>E189</f>
        <v>1500</v>
      </c>
    </row>
    <row r="189" spans="1:5" s="197" customFormat="1" ht="18.75" customHeight="1">
      <c r="A189" s="190"/>
      <c r="B189" s="191"/>
      <c r="C189" s="192" t="s">
        <v>163</v>
      </c>
      <c r="D189" s="193" t="s">
        <v>164</v>
      </c>
      <c r="E189" s="205">
        <v>1500</v>
      </c>
    </row>
    <row r="190" spans="1:5" ht="18.75" customHeight="1">
      <c r="A190" s="58">
        <v>854</v>
      </c>
      <c r="B190" s="31"/>
      <c r="C190" s="90"/>
      <c r="D190" s="40" t="s">
        <v>79</v>
      </c>
      <c r="E190" s="33">
        <f>E191+E194</f>
        <v>1800</v>
      </c>
    </row>
    <row r="191" spans="1:5" ht="18.75" customHeight="1">
      <c r="A191" s="45"/>
      <c r="B191" s="46">
        <v>85401</v>
      </c>
      <c r="C191" s="36"/>
      <c r="D191" s="43" t="s">
        <v>80</v>
      </c>
      <c r="E191" s="44">
        <f>E192</f>
        <v>1200</v>
      </c>
    </row>
    <row r="192" spans="1:5" s="4" customFormat="1" ht="27.75" customHeight="1">
      <c r="A192" s="45"/>
      <c r="B192" s="48"/>
      <c r="C192" s="48"/>
      <c r="D192" s="228" t="s">
        <v>201</v>
      </c>
      <c r="E192" s="50">
        <f>E193</f>
        <v>1200</v>
      </c>
    </row>
    <row r="193" spans="1:5" s="196" customFormat="1" ht="18.75" customHeight="1">
      <c r="A193" s="206"/>
      <c r="B193" s="191"/>
      <c r="C193" s="192" t="s">
        <v>171</v>
      </c>
      <c r="D193" s="218" t="s">
        <v>172</v>
      </c>
      <c r="E193" s="194">
        <v>1200</v>
      </c>
    </row>
    <row r="194" spans="1:5" ht="18.75" customHeight="1">
      <c r="A194" s="19"/>
      <c r="B194" s="35">
        <v>85495</v>
      </c>
      <c r="C194" s="170"/>
      <c r="D194" s="43" t="s">
        <v>9</v>
      </c>
      <c r="E194" s="44">
        <f>E195</f>
        <v>600</v>
      </c>
    </row>
    <row r="195" spans="1:5" ht="25.5" customHeight="1">
      <c r="A195" s="19"/>
      <c r="B195" s="51"/>
      <c r="C195" s="172"/>
      <c r="D195" s="226" t="s">
        <v>201</v>
      </c>
      <c r="E195" s="55">
        <f>E196</f>
        <v>600</v>
      </c>
    </row>
    <row r="196" spans="1:5" s="197" customFormat="1" ht="18.75" customHeight="1">
      <c r="A196" s="190"/>
      <c r="B196" s="191"/>
      <c r="C196" s="192" t="s">
        <v>171</v>
      </c>
      <c r="D196" s="218" t="s">
        <v>172</v>
      </c>
      <c r="E196" s="194">
        <v>600</v>
      </c>
    </row>
    <row r="197" spans="1:5" s="197" customFormat="1" ht="18.75" customHeight="1">
      <c r="A197" s="286"/>
      <c r="B197" s="287"/>
      <c r="C197" s="287"/>
      <c r="D197" s="292"/>
      <c r="E197" s="288"/>
    </row>
    <row r="198" spans="1:5" ht="19.5" customHeight="1">
      <c r="A198" s="58">
        <v>900</v>
      </c>
      <c r="B198" s="31"/>
      <c r="C198" s="90"/>
      <c r="D198" s="32" t="s">
        <v>81</v>
      </c>
      <c r="E198" s="91">
        <f>E199+E204+E207+E210</f>
        <v>9054000</v>
      </c>
    </row>
    <row r="199" spans="1:5" ht="19.5" customHeight="1">
      <c r="A199" s="45"/>
      <c r="B199" s="46">
        <v>90002</v>
      </c>
      <c r="C199" s="36"/>
      <c r="D199" s="74" t="s">
        <v>142</v>
      </c>
      <c r="E199" s="37">
        <f>E200+E202</f>
        <v>7602000</v>
      </c>
    </row>
    <row r="200" spans="1:5" ht="19.5" customHeight="1">
      <c r="A200" s="19"/>
      <c r="B200" s="48"/>
      <c r="C200" s="171"/>
      <c r="D200" s="49" t="s">
        <v>82</v>
      </c>
      <c r="E200" s="100">
        <f>E201</f>
        <v>7600000</v>
      </c>
    </row>
    <row r="201" spans="1:5" s="197" customFormat="1" ht="19.5" customHeight="1">
      <c r="A201" s="206"/>
      <c r="B201" s="204"/>
      <c r="C201" s="192" t="s">
        <v>173</v>
      </c>
      <c r="D201" s="193" t="s">
        <v>174</v>
      </c>
      <c r="E201" s="205">
        <v>7600000</v>
      </c>
    </row>
    <row r="202" spans="1:5" s="4" customFormat="1" ht="19.5" customHeight="1">
      <c r="A202" s="19"/>
      <c r="B202" s="51"/>
      <c r="C202" s="51"/>
      <c r="D202" s="49" t="s">
        <v>22</v>
      </c>
      <c r="E202" s="100">
        <f>E203</f>
        <v>2000</v>
      </c>
    </row>
    <row r="203" spans="1:5" s="196" customFormat="1" ht="19.5" customHeight="1">
      <c r="A203" s="206"/>
      <c r="B203" s="191"/>
      <c r="C203" s="192" t="s">
        <v>163</v>
      </c>
      <c r="D203" s="193" t="s">
        <v>164</v>
      </c>
      <c r="E203" s="205">
        <v>2000</v>
      </c>
    </row>
    <row r="204" spans="1:5" s="4" customFormat="1" ht="19.5" customHeight="1">
      <c r="A204" s="19"/>
      <c r="B204" s="46">
        <v>90011</v>
      </c>
      <c r="C204" s="36"/>
      <c r="D204" s="74" t="s">
        <v>83</v>
      </c>
      <c r="E204" s="37">
        <f>E205</f>
        <v>10000</v>
      </c>
    </row>
    <row r="205" spans="1:5" s="4" customFormat="1" ht="19.5" customHeight="1">
      <c r="A205" s="19"/>
      <c r="B205" s="48"/>
      <c r="C205" s="48"/>
      <c r="D205" s="49" t="s">
        <v>59</v>
      </c>
      <c r="E205" s="100">
        <f>E206</f>
        <v>10000</v>
      </c>
    </row>
    <row r="206" spans="1:5" s="4" customFormat="1" ht="19.5" customHeight="1">
      <c r="A206" s="19"/>
      <c r="B206" s="57"/>
      <c r="C206" s="192" t="s">
        <v>163</v>
      </c>
      <c r="D206" s="218" t="s">
        <v>164</v>
      </c>
      <c r="E206" s="101">
        <v>10000</v>
      </c>
    </row>
    <row r="207" spans="1:5" ht="18.75" customHeight="1">
      <c r="A207" s="45"/>
      <c r="B207" s="46">
        <v>90013</v>
      </c>
      <c r="C207" s="36"/>
      <c r="D207" s="74" t="s">
        <v>84</v>
      </c>
      <c r="E207" s="37">
        <f>SUM(E208)</f>
        <v>12000</v>
      </c>
    </row>
    <row r="208" spans="1:5" ht="19.5" customHeight="1">
      <c r="A208" s="19"/>
      <c r="B208" s="48"/>
      <c r="C208" s="171"/>
      <c r="D208" s="49" t="s">
        <v>85</v>
      </c>
      <c r="E208" s="100">
        <f>E209</f>
        <v>12000</v>
      </c>
    </row>
    <row r="209" spans="1:5" ht="19.5" customHeight="1">
      <c r="A209" s="19"/>
      <c r="B209" s="57"/>
      <c r="C209" s="192" t="s">
        <v>171</v>
      </c>
      <c r="D209" s="218" t="s">
        <v>172</v>
      </c>
      <c r="E209" s="101">
        <v>12000</v>
      </c>
    </row>
    <row r="210" spans="1:5" ht="19.5" customHeight="1">
      <c r="A210" s="45"/>
      <c r="B210" s="46">
        <v>90095</v>
      </c>
      <c r="C210" s="36"/>
      <c r="D210" s="43" t="s">
        <v>9</v>
      </c>
      <c r="E210" s="44">
        <f>SUM(E211+E213+E215+E217)</f>
        <v>1430000</v>
      </c>
    </row>
    <row r="211" spans="1:5" ht="19.5" customHeight="1">
      <c r="A211" s="19"/>
      <c r="B211" s="48"/>
      <c r="C211" s="171"/>
      <c r="D211" s="63" t="s">
        <v>86</v>
      </c>
      <c r="E211" s="50">
        <f>E212</f>
        <v>60000</v>
      </c>
    </row>
    <row r="212" spans="1:5" s="197" customFormat="1" ht="19.5" customHeight="1">
      <c r="A212" s="206"/>
      <c r="B212" s="204"/>
      <c r="C212" s="192" t="s">
        <v>173</v>
      </c>
      <c r="D212" s="193" t="s">
        <v>174</v>
      </c>
      <c r="E212" s="194">
        <v>60000</v>
      </c>
    </row>
    <row r="213" spans="1:5" ht="19.5" customHeight="1">
      <c r="A213" s="19"/>
      <c r="B213" s="51"/>
      <c r="C213" s="172"/>
      <c r="D213" s="54" t="s">
        <v>87</v>
      </c>
      <c r="E213" s="55">
        <f>E214</f>
        <v>865000</v>
      </c>
    </row>
    <row r="214" spans="1:5" s="197" customFormat="1" ht="19.5" customHeight="1">
      <c r="A214" s="206"/>
      <c r="B214" s="204"/>
      <c r="C214" s="192" t="s">
        <v>173</v>
      </c>
      <c r="D214" s="193" t="s">
        <v>174</v>
      </c>
      <c r="E214" s="194">
        <v>865000</v>
      </c>
    </row>
    <row r="215" spans="1:5" s="4" customFormat="1" ht="19.5" customHeight="1">
      <c r="A215" s="19"/>
      <c r="B215" s="20"/>
      <c r="C215" s="21"/>
      <c r="D215" s="75" t="s">
        <v>255</v>
      </c>
      <c r="E215" s="56">
        <f>E216</f>
        <v>500000</v>
      </c>
    </row>
    <row r="216" spans="1:5" s="196" customFormat="1" ht="25.5" customHeight="1">
      <c r="A216" s="206"/>
      <c r="B216" s="227"/>
      <c r="C216" s="207">
        <v>6290</v>
      </c>
      <c r="D216" s="193" t="s">
        <v>288</v>
      </c>
      <c r="E216" s="205">
        <v>500000</v>
      </c>
    </row>
    <row r="217" spans="1:5" s="4" customFormat="1" ht="18.75" customHeight="1">
      <c r="A217" s="19"/>
      <c r="B217" s="20"/>
      <c r="C217" s="21"/>
      <c r="D217" s="75" t="s">
        <v>22</v>
      </c>
      <c r="E217" s="217">
        <f>E218</f>
        <v>5000</v>
      </c>
    </row>
    <row r="218" spans="1:5" s="196" customFormat="1" ht="18.75" customHeight="1">
      <c r="A218" s="206"/>
      <c r="B218" s="227"/>
      <c r="C218" s="192" t="s">
        <v>163</v>
      </c>
      <c r="D218" s="218" t="s">
        <v>164</v>
      </c>
      <c r="E218" s="224">
        <v>5000</v>
      </c>
    </row>
    <row r="219" spans="1:5" s="62" customFormat="1" ht="18.75" customHeight="1" thickBot="1">
      <c r="A219" s="82"/>
      <c r="B219" s="46"/>
      <c r="C219" s="46"/>
      <c r="D219" s="28" t="s">
        <v>88</v>
      </c>
      <c r="E219" s="29">
        <f>E220+E225</f>
        <v>105250278</v>
      </c>
    </row>
    <row r="220" spans="1:5" ht="25.5" customHeight="1" thickTop="1">
      <c r="A220" s="58">
        <v>756</v>
      </c>
      <c r="B220" s="31"/>
      <c r="C220" s="90"/>
      <c r="D220" s="40" t="s">
        <v>218</v>
      </c>
      <c r="E220" s="33">
        <f>E221</f>
        <v>535000</v>
      </c>
    </row>
    <row r="221" spans="1:5" ht="25.5" customHeight="1">
      <c r="A221" s="34"/>
      <c r="B221" s="80">
        <v>75615</v>
      </c>
      <c r="C221" s="92"/>
      <c r="D221" s="47" t="s">
        <v>251</v>
      </c>
      <c r="E221" s="81">
        <f>E222</f>
        <v>535000</v>
      </c>
    </row>
    <row r="222" spans="1:5" s="4" customFormat="1" ht="18.75" customHeight="1">
      <c r="A222" s="19"/>
      <c r="B222" s="20"/>
      <c r="C222" s="21"/>
      <c r="D222" s="299" t="s">
        <v>256</v>
      </c>
      <c r="E222" s="56">
        <f>E223</f>
        <v>535000</v>
      </c>
    </row>
    <row r="223" spans="1:5" s="196" customFormat="1" ht="18.75" customHeight="1">
      <c r="A223" s="190"/>
      <c r="B223" s="225"/>
      <c r="C223" s="225">
        <v>2440</v>
      </c>
      <c r="D223" s="193" t="s">
        <v>257</v>
      </c>
      <c r="E223" s="205">
        <v>535000</v>
      </c>
    </row>
    <row r="224" spans="1:5" s="196" customFormat="1" ht="25.5" customHeight="1">
      <c r="A224" s="286"/>
      <c r="B224" s="293"/>
      <c r="C224" s="293"/>
      <c r="D224" s="292"/>
      <c r="E224" s="294"/>
    </row>
    <row r="225" spans="1:5" s="4" customFormat="1" ht="18.75" customHeight="1">
      <c r="A225" s="58">
        <v>758</v>
      </c>
      <c r="B225" s="31"/>
      <c r="C225" s="90"/>
      <c r="D225" s="32" t="s">
        <v>57</v>
      </c>
      <c r="E225" s="33">
        <f>E226+E229</f>
        <v>104715278</v>
      </c>
    </row>
    <row r="226" spans="1:5" s="4" customFormat="1" ht="18.75" customHeight="1">
      <c r="A226" s="34"/>
      <c r="B226" s="80">
        <v>75801</v>
      </c>
      <c r="C226" s="92"/>
      <c r="D226" s="47" t="s">
        <v>89</v>
      </c>
      <c r="E226" s="81">
        <f>E227</f>
        <v>103977752</v>
      </c>
    </row>
    <row r="227" spans="1:5" s="4" customFormat="1" ht="18.75" customHeight="1">
      <c r="A227" s="19"/>
      <c r="B227" s="20"/>
      <c r="C227" s="20"/>
      <c r="D227" s="226" t="s">
        <v>90</v>
      </c>
      <c r="E227" s="56">
        <f>E228</f>
        <v>103977752</v>
      </c>
    </row>
    <row r="228" spans="1:5" s="197" customFormat="1" ht="18.75" customHeight="1">
      <c r="A228" s="206"/>
      <c r="B228" s="227"/>
      <c r="C228" s="225">
        <v>2920</v>
      </c>
      <c r="D228" s="193" t="s">
        <v>214</v>
      </c>
      <c r="E228" s="205">
        <v>103977752</v>
      </c>
    </row>
    <row r="229" spans="1:5" s="4" customFormat="1" ht="18.75" customHeight="1">
      <c r="A229" s="45"/>
      <c r="B229" s="80">
        <v>75831</v>
      </c>
      <c r="C229" s="92"/>
      <c r="D229" s="47" t="s">
        <v>259</v>
      </c>
      <c r="E229" s="81">
        <f>E230</f>
        <v>737526</v>
      </c>
    </row>
    <row r="230" spans="1:5" s="4" customFormat="1" ht="18.75" customHeight="1">
      <c r="A230" s="19"/>
      <c r="B230" s="20"/>
      <c r="C230" s="20"/>
      <c r="D230" s="226" t="s">
        <v>258</v>
      </c>
      <c r="E230" s="56">
        <f>E231</f>
        <v>737526</v>
      </c>
    </row>
    <row r="231" spans="1:5" s="197" customFormat="1" ht="18.75" customHeight="1">
      <c r="A231" s="206"/>
      <c r="B231" s="227"/>
      <c r="C231" s="225">
        <v>2920</v>
      </c>
      <c r="D231" s="193" t="s">
        <v>214</v>
      </c>
      <c r="E231" s="205">
        <v>737526</v>
      </c>
    </row>
    <row r="232" spans="1:5" ht="22.5" customHeight="1" thickBot="1">
      <c r="A232" s="26"/>
      <c r="B232" s="27"/>
      <c r="C232" s="27"/>
      <c r="D232" s="104" t="s">
        <v>91</v>
      </c>
      <c r="E232" s="29">
        <f>E233+E237+E241+E245+E253</f>
        <v>8320300</v>
      </c>
    </row>
    <row r="233" spans="1:5" ht="18.75" customHeight="1" thickTop="1">
      <c r="A233" s="58">
        <v>630</v>
      </c>
      <c r="B233" s="31"/>
      <c r="C233" s="90"/>
      <c r="D233" s="32" t="s">
        <v>102</v>
      </c>
      <c r="E233" s="91">
        <f>E234</f>
        <v>91000</v>
      </c>
    </row>
    <row r="234" spans="1:5" s="79" customFormat="1" ht="18.75" customHeight="1">
      <c r="A234" s="34"/>
      <c r="B234" s="46">
        <v>63003</v>
      </c>
      <c r="C234" s="36"/>
      <c r="D234" s="74" t="s">
        <v>155</v>
      </c>
      <c r="E234" s="37">
        <f>E235</f>
        <v>91000</v>
      </c>
    </row>
    <row r="235" spans="1:5" ht="18.75" customHeight="1">
      <c r="A235" s="19"/>
      <c r="B235" s="20"/>
      <c r="C235" s="20"/>
      <c r="D235" s="49" t="s">
        <v>260</v>
      </c>
      <c r="E235" s="100">
        <f>E236</f>
        <v>91000</v>
      </c>
    </row>
    <row r="236" spans="1:5" s="197" customFormat="1" ht="24.75" customHeight="1">
      <c r="A236" s="190"/>
      <c r="B236" s="225"/>
      <c r="C236" s="207">
        <v>2701</v>
      </c>
      <c r="D236" s="193" t="s">
        <v>239</v>
      </c>
      <c r="E236" s="205">
        <v>91000</v>
      </c>
    </row>
    <row r="237" spans="1:5" ht="18.75" customHeight="1">
      <c r="A237" s="58">
        <v>750</v>
      </c>
      <c r="B237" s="31"/>
      <c r="C237" s="90"/>
      <c r="D237" s="32" t="s">
        <v>26</v>
      </c>
      <c r="E237" s="91">
        <f>E238</f>
        <v>69300</v>
      </c>
    </row>
    <row r="238" spans="1:5" s="79" customFormat="1" ht="18.75" customHeight="1">
      <c r="A238" s="34"/>
      <c r="B238" s="46">
        <v>75023</v>
      </c>
      <c r="C238" s="36"/>
      <c r="D238" s="74" t="s">
        <v>28</v>
      </c>
      <c r="E238" s="37">
        <f>E239</f>
        <v>69300</v>
      </c>
    </row>
    <row r="239" spans="1:5" ht="18.75" customHeight="1">
      <c r="A239" s="19"/>
      <c r="B239" s="20"/>
      <c r="C239" s="20"/>
      <c r="D239" s="49" t="s">
        <v>261</v>
      </c>
      <c r="E239" s="100">
        <f>E240</f>
        <v>69300</v>
      </c>
    </row>
    <row r="240" spans="1:5" s="197" customFormat="1" ht="27" customHeight="1">
      <c r="A240" s="190"/>
      <c r="B240" s="225"/>
      <c r="C240" s="207">
        <v>2701</v>
      </c>
      <c r="D240" s="193" t="s">
        <v>239</v>
      </c>
      <c r="E240" s="205">
        <v>69300</v>
      </c>
    </row>
    <row r="241" spans="1:5" ht="18.75" customHeight="1">
      <c r="A241" s="58">
        <v>801</v>
      </c>
      <c r="B241" s="31"/>
      <c r="C241" s="90"/>
      <c r="D241" s="40" t="s">
        <v>60</v>
      </c>
      <c r="E241" s="33">
        <f>E242</f>
        <v>12000</v>
      </c>
    </row>
    <row r="242" spans="1:5" ht="18.75" customHeight="1">
      <c r="A242" s="105"/>
      <c r="B242" s="106">
        <v>80101</v>
      </c>
      <c r="C242" s="107"/>
      <c r="D242" s="107" t="s">
        <v>61</v>
      </c>
      <c r="E242" s="108">
        <f>E243</f>
        <v>12000</v>
      </c>
    </row>
    <row r="243" spans="1:5" s="4" customFormat="1" ht="18.75" customHeight="1">
      <c r="A243" s="110"/>
      <c r="B243" s="123"/>
      <c r="C243" s="178"/>
      <c r="D243" s="162" t="s">
        <v>262</v>
      </c>
      <c r="E243" s="163">
        <f>E244</f>
        <v>12000</v>
      </c>
    </row>
    <row r="244" spans="1:5" s="196" customFormat="1" ht="27" customHeight="1">
      <c r="A244" s="234"/>
      <c r="B244" s="235"/>
      <c r="C244" s="207">
        <v>2701</v>
      </c>
      <c r="D244" s="193" t="s">
        <v>239</v>
      </c>
      <c r="E244" s="238">
        <v>12000</v>
      </c>
    </row>
    <row r="245" spans="1:5" ht="18.75" customHeight="1">
      <c r="A245" s="58">
        <v>852</v>
      </c>
      <c r="B245" s="31"/>
      <c r="C245" s="90"/>
      <c r="D245" s="40" t="s">
        <v>66</v>
      </c>
      <c r="E245" s="33">
        <f>E246+E249</f>
        <v>8029000</v>
      </c>
    </row>
    <row r="246" spans="1:5" ht="18.75" customHeight="1">
      <c r="A246" s="301"/>
      <c r="B246" s="120">
        <v>85214</v>
      </c>
      <c r="C246" s="179"/>
      <c r="D246" s="179" t="s">
        <v>263</v>
      </c>
      <c r="E246" s="300">
        <f>E247</f>
        <v>4498000</v>
      </c>
    </row>
    <row r="247" spans="1:5" s="4" customFormat="1" ht="18.75" customHeight="1">
      <c r="A247" s="110"/>
      <c r="B247" s="111"/>
      <c r="C247" s="10"/>
      <c r="D247" s="112" t="s">
        <v>264</v>
      </c>
      <c r="E247" s="270">
        <f>E248</f>
        <v>4498000</v>
      </c>
    </row>
    <row r="248" spans="1:5" s="196" customFormat="1" ht="18.75" customHeight="1">
      <c r="A248" s="239"/>
      <c r="B248" s="235"/>
      <c r="C248" s="207">
        <v>2030</v>
      </c>
      <c r="D248" s="193" t="s">
        <v>265</v>
      </c>
      <c r="E248" s="238">
        <v>4498000</v>
      </c>
    </row>
    <row r="249" spans="1:5" ht="18.75" customHeight="1">
      <c r="A249" s="105"/>
      <c r="B249" s="106">
        <v>85219</v>
      </c>
      <c r="C249" s="107"/>
      <c r="D249" s="160" t="s">
        <v>72</v>
      </c>
      <c r="E249" s="108">
        <f>E250</f>
        <v>3531000</v>
      </c>
    </row>
    <row r="250" spans="1:5" s="4" customFormat="1" ht="18.75" customHeight="1">
      <c r="A250" s="110"/>
      <c r="B250" s="123"/>
      <c r="C250" s="178"/>
      <c r="D250" s="271" t="s">
        <v>266</v>
      </c>
      <c r="E250" s="163">
        <f>E251</f>
        <v>3531000</v>
      </c>
    </row>
    <row r="251" spans="1:5" s="196" customFormat="1" ht="18.75" customHeight="1">
      <c r="A251" s="234"/>
      <c r="B251" s="235"/>
      <c r="C251" s="207">
        <v>2030</v>
      </c>
      <c r="D251" s="193" t="s">
        <v>265</v>
      </c>
      <c r="E251" s="238">
        <v>3531000</v>
      </c>
    </row>
    <row r="252" spans="1:5" s="196" customFormat="1" ht="18.75" customHeight="1">
      <c r="A252" s="302"/>
      <c r="B252" s="298"/>
      <c r="C252" s="293"/>
      <c r="D252" s="292"/>
      <c r="E252" s="303"/>
    </row>
    <row r="253" spans="1:5" ht="18.75" customHeight="1">
      <c r="A253" s="58">
        <v>921</v>
      </c>
      <c r="B253" s="31"/>
      <c r="C253" s="90"/>
      <c r="D253" s="32" t="s">
        <v>235</v>
      </c>
      <c r="E253" s="33">
        <f>E254</f>
        <v>119000</v>
      </c>
    </row>
    <row r="254" spans="1:5" ht="18.75" customHeight="1">
      <c r="A254" s="34"/>
      <c r="B254" s="80">
        <v>92105</v>
      </c>
      <c r="C254" s="92"/>
      <c r="D254" s="47" t="s">
        <v>289</v>
      </c>
      <c r="E254" s="81">
        <f>E255</f>
        <v>119000</v>
      </c>
    </row>
    <row r="255" spans="1:5" ht="27.75" customHeight="1">
      <c r="A255" s="19"/>
      <c r="B255" s="20"/>
      <c r="C255" s="21"/>
      <c r="D255" s="63" t="s">
        <v>267</v>
      </c>
      <c r="E255" s="100">
        <f>SUM(E256:E256)</f>
        <v>119000</v>
      </c>
    </row>
    <row r="256" spans="1:5" s="197" customFormat="1" ht="25.5" customHeight="1">
      <c r="A256" s="206"/>
      <c r="B256" s="227"/>
      <c r="C256" s="207">
        <v>2701</v>
      </c>
      <c r="D256" s="193" t="s">
        <v>239</v>
      </c>
      <c r="E256" s="233">
        <v>119000</v>
      </c>
    </row>
    <row r="257" spans="1:5" ht="21.75" customHeight="1" thickBot="1">
      <c r="A257" s="116"/>
      <c r="B257" s="106"/>
      <c r="C257" s="106"/>
      <c r="D257" s="117" t="s">
        <v>268</v>
      </c>
      <c r="E257" s="118">
        <f>E258</f>
        <v>200000</v>
      </c>
    </row>
    <row r="258" spans="1:5" s="62" customFormat="1" ht="19.5" customHeight="1" thickTop="1">
      <c r="A258" s="58">
        <v>801</v>
      </c>
      <c r="B258" s="31"/>
      <c r="C258" s="90"/>
      <c r="D258" s="32" t="s">
        <v>60</v>
      </c>
      <c r="E258" s="119">
        <f>E259</f>
        <v>200000</v>
      </c>
    </row>
    <row r="259" spans="1:5" s="62" customFormat="1" ht="19.5" customHeight="1">
      <c r="A259" s="105"/>
      <c r="B259" s="120">
        <v>80104</v>
      </c>
      <c r="C259" s="179"/>
      <c r="D259" s="121" t="s">
        <v>62</v>
      </c>
      <c r="E259" s="122">
        <f>E260</f>
        <v>200000</v>
      </c>
    </row>
    <row r="260" spans="1:5" s="4" customFormat="1" ht="19.5" customHeight="1">
      <c r="A260" s="110"/>
      <c r="B260" s="111"/>
      <c r="C260" s="10"/>
      <c r="D260" s="271" t="s">
        <v>269</v>
      </c>
      <c r="E260" s="152">
        <f>E261</f>
        <v>200000</v>
      </c>
    </row>
    <row r="261" spans="1:5" s="196" customFormat="1" ht="19.5" customHeight="1">
      <c r="A261" s="239"/>
      <c r="B261" s="240"/>
      <c r="C261" s="306" t="s">
        <v>161</v>
      </c>
      <c r="D261" s="237" t="s">
        <v>162</v>
      </c>
      <c r="E261" s="238">
        <v>200000</v>
      </c>
    </row>
    <row r="262" spans="1:5" ht="23.25" customHeight="1" thickBot="1">
      <c r="A262" s="26"/>
      <c r="B262" s="27"/>
      <c r="C262" s="27"/>
      <c r="D262" s="104" t="s">
        <v>243</v>
      </c>
      <c r="E262" s="29">
        <f>E263+E267+E271+E275</f>
        <v>59081467</v>
      </c>
    </row>
    <row r="263" spans="1:5" ht="18.75" customHeight="1" thickTop="1">
      <c r="A263" s="64">
        <v>750</v>
      </c>
      <c r="B263" s="65"/>
      <c r="C263" s="90"/>
      <c r="D263" s="32" t="s">
        <v>26</v>
      </c>
      <c r="E263" s="91">
        <f>E264</f>
        <v>1544567</v>
      </c>
    </row>
    <row r="264" spans="1:5" ht="18.75" customHeight="1">
      <c r="A264" s="19"/>
      <c r="B264" s="80">
        <v>75011</v>
      </c>
      <c r="C264" s="92"/>
      <c r="D264" s="47" t="s">
        <v>27</v>
      </c>
      <c r="E264" s="81">
        <f>SUM(E265)</f>
        <v>1544567</v>
      </c>
    </row>
    <row r="265" spans="1:5" ht="18.75" customHeight="1">
      <c r="A265" s="19"/>
      <c r="B265" s="85"/>
      <c r="C265" s="176"/>
      <c r="D265" s="124" t="s">
        <v>147</v>
      </c>
      <c r="E265" s="164">
        <f>E266</f>
        <v>1544567</v>
      </c>
    </row>
    <row r="266" spans="1:5" s="197" customFormat="1" ht="25.5" customHeight="1">
      <c r="A266" s="190"/>
      <c r="B266" s="225"/>
      <c r="C266" s="207">
        <v>2010</v>
      </c>
      <c r="D266" s="218" t="s">
        <v>240</v>
      </c>
      <c r="E266" s="219">
        <v>1544567</v>
      </c>
    </row>
    <row r="267" spans="1:5" ht="18.75" customHeight="1">
      <c r="A267" s="58">
        <v>751</v>
      </c>
      <c r="B267" s="31"/>
      <c r="C267" s="90"/>
      <c r="D267" s="32" t="s">
        <v>94</v>
      </c>
      <c r="E267" s="91">
        <f>E268</f>
        <v>29100</v>
      </c>
    </row>
    <row r="268" spans="1:5" ht="18.75" customHeight="1">
      <c r="A268" s="125"/>
      <c r="B268" s="80">
        <v>75101</v>
      </c>
      <c r="C268" s="92"/>
      <c r="D268" s="47" t="s">
        <v>95</v>
      </c>
      <c r="E268" s="93">
        <f>E269</f>
        <v>29100</v>
      </c>
    </row>
    <row r="269" spans="1:5" ht="18.75" customHeight="1">
      <c r="A269" s="19"/>
      <c r="B269" s="85"/>
      <c r="C269" s="85"/>
      <c r="D269" s="49" t="s">
        <v>215</v>
      </c>
      <c r="E269" s="100">
        <f>E270</f>
        <v>29100</v>
      </c>
    </row>
    <row r="270" spans="1:5" s="196" customFormat="1" ht="25.5" customHeight="1">
      <c r="A270" s="190"/>
      <c r="B270" s="225"/>
      <c r="C270" s="207">
        <v>2010</v>
      </c>
      <c r="D270" s="218" t="s">
        <v>240</v>
      </c>
      <c r="E270" s="205">
        <v>29100</v>
      </c>
    </row>
    <row r="271" spans="1:5" s="79" customFormat="1" ht="18.75" customHeight="1">
      <c r="A271" s="119">
        <v>754</v>
      </c>
      <c r="B271" s="119"/>
      <c r="C271" s="148"/>
      <c r="D271" s="32" t="s">
        <v>33</v>
      </c>
      <c r="E271" s="33">
        <f>E272</f>
        <v>1800</v>
      </c>
    </row>
    <row r="272" spans="1:5" s="79" customFormat="1" ht="18.75" customHeight="1">
      <c r="A272" s="34"/>
      <c r="B272" s="46">
        <v>75414</v>
      </c>
      <c r="C272" s="36"/>
      <c r="D272" s="74" t="s">
        <v>96</v>
      </c>
      <c r="E272" s="37">
        <f>E273</f>
        <v>1800</v>
      </c>
    </row>
    <row r="273" spans="1:5" s="4" customFormat="1" ht="18.75" customHeight="1">
      <c r="A273" s="19"/>
      <c r="B273" s="20"/>
      <c r="C273" s="20"/>
      <c r="D273" s="49" t="s">
        <v>97</v>
      </c>
      <c r="E273" s="100">
        <f>E274</f>
        <v>1800</v>
      </c>
    </row>
    <row r="274" spans="1:5" s="196" customFormat="1" ht="25.5" customHeight="1">
      <c r="A274" s="190"/>
      <c r="B274" s="225"/>
      <c r="C274" s="207">
        <v>2010</v>
      </c>
      <c r="D274" s="193" t="s">
        <v>240</v>
      </c>
      <c r="E274" s="205">
        <v>1800</v>
      </c>
    </row>
    <row r="275" spans="1:5" ht="18.75" customHeight="1">
      <c r="A275" s="58">
        <v>852</v>
      </c>
      <c r="B275" s="31"/>
      <c r="C275" s="90"/>
      <c r="D275" s="32" t="s">
        <v>66</v>
      </c>
      <c r="E275" s="91">
        <f>E276+E279+E282+E285+E288</f>
        <v>57506000</v>
      </c>
    </row>
    <row r="276" spans="1:5" ht="18.75" customHeight="1">
      <c r="A276" s="45"/>
      <c r="B276" s="80">
        <v>85203</v>
      </c>
      <c r="C276" s="36"/>
      <c r="D276" s="74" t="s">
        <v>98</v>
      </c>
      <c r="E276" s="37">
        <f>E277</f>
        <v>782000</v>
      </c>
    </row>
    <row r="277" spans="1:5" ht="18.75" customHeight="1">
      <c r="A277" s="19"/>
      <c r="B277" s="85"/>
      <c r="C277" s="176"/>
      <c r="D277" s="49" t="s">
        <v>153</v>
      </c>
      <c r="E277" s="50">
        <f>E278</f>
        <v>782000</v>
      </c>
    </row>
    <row r="278" spans="1:5" s="197" customFormat="1" ht="25.5" customHeight="1">
      <c r="A278" s="190"/>
      <c r="B278" s="225"/>
      <c r="C278" s="207">
        <v>2010</v>
      </c>
      <c r="D278" s="218" t="s">
        <v>240</v>
      </c>
      <c r="E278" s="194">
        <v>782000</v>
      </c>
    </row>
    <row r="279" spans="1:5" ht="18.75" customHeight="1">
      <c r="A279" s="19"/>
      <c r="B279" s="46">
        <v>85212</v>
      </c>
      <c r="C279" s="36"/>
      <c r="D279" s="74" t="s">
        <v>271</v>
      </c>
      <c r="E279" s="37">
        <f>E280</f>
        <v>45881000</v>
      </c>
    </row>
    <row r="280" spans="1:5" ht="18.75" customHeight="1">
      <c r="A280" s="19"/>
      <c r="B280" s="85"/>
      <c r="C280" s="85"/>
      <c r="D280" s="49" t="s">
        <v>294</v>
      </c>
      <c r="E280" s="100">
        <f>E281</f>
        <v>45881000</v>
      </c>
    </row>
    <row r="281" spans="1:5" s="197" customFormat="1" ht="25.5" customHeight="1">
      <c r="A281" s="206"/>
      <c r="B281" s="225"/>
      <c r="C281" s="207">
        <v>2010</v>
      </c>
      <c r="D281" s="218" t="s">
        <v>240</v>
      </c>
      <c r="E281" s="205">
        <v>45881000</v>
      </c>
    </row>
    <row r="282" spans="1:5" ht="25.5" customHeight="1">
      <c r="A282" s="19"/>
      <c r="B282" s="46">
        <v>85213</v>
      </c>
      <c r="C282" s="36"/>
      <c r="D282" s="74" t="s">
        <v>270</v>
      </c>
      <c r="E282" s="37">
        <f>E283</f>
        <v>800000</v>
      </c>
    </row>
    <row r="283" spans="1:5" ht="25.5" customHeight="1">
      <c r="A283" s="19"/>
      <c r="B283" s="85"/>
      <c r="C283" s="85"/>
      <c r="D283" s="49" t="s">
        <v>216</v>
      </c>
      <c r="E283" s="100">
        <f>E284</f>
        <v>800000</v>
      </c>
    </row>
    <row r="284" spans="1:5" s="197" customFormat="1" ht="25.5" customHeight="1">
      <c r="A284" s="206"/>
      <c r="B284" s="225"/>
      <c r="C284" s="207">
        <v>2010</v>
      </c>
      <c r="D284" s="218" t="s">
        <v>240</v>
      </c>
      <c r="E284" s="205">
        <v>800000</v>
      </c>
    </row>
    <row r="285" spans="1:5" ht="18.75" customHeight="1">
      <c r="A285" s="19"/>
      <c r="B285" s="46">
        <v>85214</v>
      </c>
      <c r="C285" s="36"/>
      <c r="D285" s="36" t="s">
        <v>69</v>
      </c>
      <c r="E285" s="37">
        <f>E286</f>
        <v>9258000</v>
      </c>
    </row>
    <row r="286" spans="1:5" s="4" customFormat="1" ht="18.75" customHeight="1">
      <c r="A286" s="19"/>
      <c r="B286" s="85"/>
      <c r="C286" s="85"/>
      <c r="D286" s="49" t="s">
        <v>217</v>
      </c>
      <c r="E286" s="100">
        <f>E287</f>
        <v>9258000</v>
      </c>
    </row>
    <row r="287" spans="1:5" s="196" customFormat="1" ht="25.5" customHeight="1">
      <c r="A287" s="206"/>
      <c r="B287" s="225"/>
      <c r="C287" s="207">
        <v>2010</v>
      </c>
      <c r="D287" s="218" t="s">
        <v>240</v>
      </c>
      <c r="E287" s="205">
        <v>9258000</v>
      </c>
    </row>
    <row r="288" spans="1:5" ht="18.75" customHeight="1">
      <c r="A288" s="19"/>
      <c r="B288" s="46">
        <v>85228</v>
      </c>
      <c r="C288" s="36"/>
      <c r="D288" s="74" t="s">
        <v>99</v>
      </c>
      <c r="E288" s="37">
        <f>E289</f>
        <v>785000</v>
      </c>
    </row>
    <row r="289" spans="1:5" ht="18.75" customHeight="1">
      <c r="A289" s="19"/>
      <c r="B289" s="85"/>
      <c r="C289" s="85"/>
      <c r="D289" s="49" t="s">
        <v>154</v>
      </c>
      <c r="E289" s="100">
        <f>E290</f>
        <v>785000</v>
      </c>
    </row>
    <row r="290" spans="1:5" s="197" customFormat="1" ht="25.5" customHeight="1">
      <c r="A290" s="190"/>
      <c r="B290" s="225"/>
      <c r="C290" s="207">
        <v>2010</v>
      </c>
      <c r="D290" s="218" t="s">
        <v>240</v>
      </c>
      <c r="E290" s="233">
        <v>785000</v>
      </c>
    </row>
    <row r="291" spans="1:5" s="197" customFormat="1" ht="25.5" customHeight="1">
      <c r="A291" s="286"/>
      <c r="B291" s="293"/>
      <c r="C291" s="293"/>
      <c r="D291" s="292"/>
      <c r="E291" s="294"/>
    </row>
    <row r="292" spans="1:5" s="197" customFormat="1" ht="25.5" customHeight="1">
      <c r="A292" s="289"/>
      <c r="B292" s="199"/>
      <c r="C292" s="199"/>
      <c r="D292" s="296"/>
      <c r="E292" s="297"/>
    </row>
    <row r="293" spans="1:5" s="197" customFormat="1" ht="25.5" customHeight="1">
      <c r="A293" s="289"/>
      <c r="B293" s="199"/>
      <c r="C293" s="199"/>
      <c r="D293" s="296"/>
      <c r="E293" s="297"/>
    </row>
    <row r="294" spans="1:5" s="197" customFormat="1" ht="25.5" customHeight="1">
      <c r="A294" s="289"/>
      <c r="B294" s="199"/>
      <c r="C294" s="199"/>
      <c r="D294" s="296"/>
      <c r="E294" s="297"/>
    </row>
    <row r="295" spans="1:5" s="197" customFormat="1" ht="25.5" customHeight="1">
      <c r="A295" s="289"/>
      <c r="B295" s="199"/>
      <c r="C295" s="199"/>
      <c r="D295" s="296"/>
      <c r="E295" s="297"/>
    </row>
    <row r="296" spans="1:5" s="197" customFormat="1" ht="25.5" customHeight="1">
      <c r="A296" s="289"/>
      <c r="B296" s="199"/>
      <c r="C296" s="199"/>
      <c r="D296" s="296"/>
      <c r="E296" s="297"/>
    </row>
    <row r="297" spans="1:5" s="197" customFormat="1" ht="25.5" customHeight="1">
      <c r="A297" s="289"/>
      <c r="B297" s="199"/>
      <c r="C297" s="199"/>
      <c r="D297" s="296"/>
      <c r="E297" s="297"/>
    </row>
    <row r="298" spans="1:5" s="197" customFormat="1" ht="25.5" customHeight="1">
      <c r="A298" s="289"/>
      <c r="B298" s="199"/>
      <c r="C298" s="199"/>
      <c r="D298" s="296"/>
      <c r="E298" s="297"/>
    </row>
    <row r="299" spans="1:5" s="197" customFormat="1" ht="25.5" customHeight="1">
      <c r="A299" s="289"/>
      <c r="B299" s="199"/>
      <c r="C299" s="199"/>
      <c r="D299" s="296"/>
      <c r="E299" s="297"/>
    </row>
    <row r="300" spans="1:5" s="197" customFormat="1" ht="25.5" customHeight="1">
      <c r="A300" s="289"/>
      <c r="B300" s="199"/>
      <c r="C300" s="199"/>
      <c r="D300" s="296"/>
      <c r="E300" s="297"/>
    </row>
    <row r="301" spans="1:5" s="197" customFormat="1" ht="25.5" customHeight="1">
      <c r="A301" s="289"/>
      <c r="B301" s="199"/>
      <c r="C301" s="199"/>
      <c r="D301" s="296"/>
      <c r="E301" s="297"/>
    </row>
    <row r="302" spans="1:5" s="4" customFormat="1" ht="21.75" customHeight="1" thickBot="1">
      <c r="A302" s="19"/>
      <c r="B302" s="20"/>
      <c r="C302" s="21"/>
      <c r="D302" s="24" t="s">
        <v>100</v>
      </c>
      <c r="E302" s="127">
        <f>E303+E430+E438+E451+E459</f>
        <v>219207188</v>
      </c>
    </row>
    <row r="303" spans="1:5" ht="19.5" customHeight="1" thickBot="1">
      <c r="A303" s="26"/>
      <c r="B303" s="27"/>
      <c r="C303" s="27"/>
      <c r="D303" s="128" t="s">
        <v>101</v>
      </c>
      <c r="E303" s="29">
        <f>E304+E308+E314+E318+E322+E329+E344+E375+E397+E401</f>
        <v>60011024</v>
      </c>
    </row>
    <row r="304" spans="1:5" s="78" customFormat="1" ht="18" customHeight="1" thickTop="1">
      <c r="A304" s="58">
        <v>630</v>
      </c>
      <c r="B304" s="31"/>
      <c r="C304" s="90"/>
      <c r="D304" s="40" t="s">
        <v>102</v>
      </c>
      <c r="E304" s="91">
        <f>E305</f>
        <v>200</v>
      </c>
    </row>
    <row r="305" spans="1:5" ht="18" customHeight="1">
      <c r="A305" s="125"/>
      <c r="B305" s="46">
        <v>63001</v>
      </c>
      <c r="C305" s="36"/>
      <c r="D305" s="43" t="s">
        <v>103</v>
      </c>
      <c r="E305" s="37">
        <f>E306</f>
        <v>200</v>
      </c>
    </row>
    <row r="306" spans="1:5" ht="18" customHeight="1">
      <c r="A306" s="19"/>
      <c r="B306" s="20"/>
      <c r="C306" s="20"/>
      <c r="D306" s="63" t="s">
        <v>104</v>
      </c>
      <c r="E306" s="100">
        <f>E307</f>
        <v>200</v>
      </c>
    </row>
    <row r="307" spans="1:5" s="197" customFormat="1" ht="18" customHeight="1">
      <c r="A307" s="190"/>
      <c r="B307" s="225"/>
      <c r="C307" s="192" t="s">
        <v>163</v>
      </c>
      <c r="D307" s="198" t="s">
        <v>164</v>
      </c>
      <c r="E307" s="205">
        <v>200</v>
      </c>
    </row>
    <row r="308" spans="1:5" ht="18" customHeight="1">
      <c r="A308" s="38">
        <v>700</v>
      </c>
      <c r="B308" s="39"/>
      <c r="C308" s="32"/>
      <c r="D308" s="40" t="s">
        <v>92</v>
      </c>
      <c r="E308" s="67">
        <f>E309</f>
        <v>2004800</v>
      </c>
    </row>
    <row r="309" spans="1:5" ht="18" customHeight="1">
      <c r="A309" s="45"/>
      <c r="B309" s="46">
        <v>70005</v>
      </c>
      <c r="C309" s="36"/>
      <c r="D309" s="47" t="s">
        <v>93</v>
      </c>
      <c r="E309" s="129">
        <f>SUM(E310+E312)</f>
        <v>2004800</v>
      </c>
    </row>
    <row r="310" spans="1:5" ht="18" customHeight="1">
      <c r="A310" s="19"/>
      <c r="B310" s="48"/>
      <c r="C310" s="171"/>
      <c r="D310" s="63" t="s">
        <v>105</v>
      </c>
      <c r="E310" s="50">
        <f>E311</f>
        <v>4800</v>
      </c>
    </row>
    <row r="311" spans="1:5" s="197" customFormat="1" ht="25.5" customHeight="1">
      <c r="A311" s="206"/>
      <c r="B311" s="204"/>
      <c r="C311" s="192" t="s">
        <v>167</v>
      </c>
      <c r="D311" s="198" t="s">
        <v>298</v>
      </c>
      <c r="E311" s="194">
        <v>4800</v>
      </c>
    </row>
    <row r="312" spans="1:5" s="4" customFormat="1" ht="18.75" customHeight="1">
      <c r="A312" s="19"/>
      <c r="B312" s="19"/>
      <c r="C312" s="180"/>
      <c r="D312" s="54" t="s">
        <v>106</v>
      </c>
      <c r="E312" s="87">
        <f>E313</f>
        <v>2000000</v>
      </c>
    </row>
    <row r="313" spans="1:5" s="197" customFormat="1" ht="25.5" customHeight="1">
      <c r="A313" s="206"/>
      <c r="B313" s="206"/>
      <c r="C313" s="241">
        <v>2360</v>
      </c>
      <c r="D313" s="209" t="s">
        <v>234</v>
      </c>
      <c r="E313" s="242">
        <v>2000000</v>
      </c>
    </row>
    <row r="314" spans="1:5" ht="19.5" customHeight="1">
      <c r="A314" s="130">
        <v>710</v>
      </c>
      <c r="B314" s="131"/>
      <c r="C314" s="126"/>
      <c r="D314" s="132" t="s">
        <v>23</v>
      </c>
      <c r="E314" s="67">
        <f>E315</f>
        <v>60</v>
      </c>
    </row>
    <row r="315" spans="1:5" ht="19.5" customHeight="1">
      <c r="A315" s="41"/>
      <c r="B315" s="42">
        <v>71015</v>
      </c>
      <c r="C315" s="74"/>
      <c r="D315" s="43" t="s">
        <v>107</v>
      </c>
      <c r="E315" s="81">
        <f>E316</f>
        <v>60</v>
      </c>
    </row>
    <row r="316" spans="1:5" ht="25.5" customHeight="1">
      <c r="A316" s="53"/>
      <c r="B316" s="244"/>
      <c r="C316" s="244"/>
      <c r="D316" s="228" t="s">
        <v>201</v>
      </c>
      <c r="E316" s="86">
        <f>E317</f>
        <v>60</v>
      </c>
    </row>
    <row r="317" spans="1:5" s="197" customFormat="1" ht="18.75" customHeight="1">
      <c r="A317" s="245"/>
      <c r="B317" s="246"/>
      <c r="C317" s="203" t="s">
        <v>171</v>
      </c>
      <c r="D317" s="193" t="s">
        <v>172</v>
      </c>
      <c r="E317" s="222">
        <v>60</v>
      </c>
    </row>
    <row r="318" spans="1:5" ht="18.75" customHeight="1">
      <c r="A318" s="38">
        <v>750</v>
      </c>
      <c r="B318" s="39"/>
      <c r="C318" s="32"/>
      <c r="D318" s="40" t="s">
        <v>26</v>
      </c>
      <c r="E318" s="33">
        <f>E319</f>
        <v>4000</v>
      </c>
    </row>
    <row r="319" spans="1:5" ht="18.75" customHeight="1">
      <c r="A319" s="34"/>
      <c r="B319" s="80">
        <v>75095</v>
      </c>
      <c r="C319" s="92"/>
      <c r="D319" s="47" t="s">
        <v>9</v>
      </c>
      <c r="E319" s="81">
        <f>E320</f>
        <v>4000</v>
      </c>
    </row>
    <row r="320" spans="1:5" ht="18.75" customHeight="1">
      <c r="A320" s="19"/>
      <c r="B320" s="51"/>
      <c r="C320" s="51"/>
      <c r="D320" s="63" t="s">
        <v>290</v>
      </c>
      <c r="E320" s="86">
        <f>E321</f>
        <v>4000</v>
      </c>
    </row>
    <row r="321" spans="1:5" s="197" customFormat="1" ht="18.75" customHeight="1">
      <c r="A321" s="190"/>
      <c r="B321" s="191"/>
      <c r="C321" s="192" t="s">
        <v>173</v>
      </c>
      <c r="D321" s="198" t="s">
        <v>174</v>
      </c>
      <c r="E321" s="222">
        <v>4000</v>
      </c>
    </row>
    <row r="322" spans="1:5" s="4" customFormat="1" ht="18.75" customHeight="1">
      <c r="A322" s="130">
        <v>754</v>
      </c>
      <c r="B322" s="131"/>
      <c r="C322" s="126"/>
      <c r="D322" s="132" t="s">
        <v>33</v>
      </c>
      <c r="E322" s="67">
        <f>E323</f>
        <v>7500</v>
      </c>
    </row>
    <row r="323" spans="1:5" ht="18.75" customHeight="1">
      <c r="A323" s="19"/>
      <c r="B323" s="46">
        <v>75411</v>
      </c>
      <c r="C323" s="36"/>
      <c r="D323" s="43" t="s">
        <v>108</v>
      </c>
      <c r="E323" s="44">
        <f>E324+E326</f>
        <v>7500</v>
      </c>
    </row>
    <row r="324" spans="1:5" s="4" customFormat="1" ht="25.5" customHeight="1">
      <c r="A324" s="19"/>
      <c r="B324" s="51"/>
      <c r="C324" s="172"/>
      <c r="D324" s="228" t="s">
        <v>201</v>
      </c>
      <c r="E324" s="87">
        <f>E325</f>
        <v>3500</v>
      </c>
    </row>
    <row r="325" spans="1:5" s="196" customFormat="1" ht="18.75" customHeight="1">
      <c r="A325" s="206"/>
      <c r="B325" s="204"/>
      <c r="C325" s="203" t="s">
        <v>171</v>
      </c>
      <c r="D325" s="193" t="s">
        <v>172</v>
      </c>
      <c r="E325" s="222">
        <v>3500</v>
      </c>
    </row>
    <row r="326" spans="1:5" s="4" customFormat="1" ht="18.75" customHeight="1">
      <c r="A326" s="19"/>
      <c r="B326" s="51"/>
      <c r="C326" s="51"/>
      <c r="D326" s="232" t="s">
        <v>272</v>
      </c>
      <c r="E326" s="87">
        <f>E327</f>
        <v>4000</v>
      </c>
    </row>
    <row r="327" spans="1:5" s="196" customFormat="1" ht="25.5" customHeight="1">
      <c r="A327" s="190"/>
      <c r="B327" s="191"/>
      <c r="C327" s="247">
        <v>2360</v>
      </c>
      <c r="D327" s="248" t="s">
        <v>234</v>
      </c>
      <c r="E327" s="222">
        <v>4000</v>
      </c>
    </row>
    <row r="328" spans="1:5" s="196" customFormat="1" ht="25.5" customHeight="1">
      <c r="A328" s="286"/>
      <c r="B328" s="287"/>
      <c r="C328" s="286"/>
      <c r="D328" s="312"/>
      <c r="E328" s="307"/>
    </row>
    <row r="329" spans="1:5" ht="25.5" customHeight="1">
      <c r="A329" s="38">
        <v>756</v>
      </c>
      <c r="B329" s="39"/>
      <c r="C329" s="32"/>
      <c r="D329" s="40" t="s">
        <v>218</v>
      </c>
      <c r="E329" s="33">
        <f>E330+E339</f>
        <v>53955734</v>
      </c>
    </row>
    <row r="330" spans="1:5" s="138" customFormat="1" ht="18.75" customHeight="1">
      <c r="A330" s="134"/>
      <c r="B330" s="135">
        <v>75618</v>
      </c>
      <c r="C330" s="181"/>
      <c r="D330" s="136" t="s">
        <v>300</v>
      </c>
      <c r="E330" s="137">
        <f>E331+E333+E335+E337</f>
        <v>8045000</v>
      </c>
    </row>
    <row r="331" spans="1:5" s="138" customFormat="1" ht="18.75" customHeight="1">
      <c r="A331" s="139"/>
      <c r="B331" s="140"/>
      <c r="C331" s="182"/>
      <c r="D331" s="166" t="s">
        <v>219</v>
      </c>
      <c r="E331" s="141">
        <f>E332</f>
        <v>8000000</v>
      </c>
    </row>
    <row r="332" spans="1:5" s="251" customFormat="1" ht="18.75" customHeight="1">
      <c r="A332" s="252"/>
      <c r="B332" s="253"/>
      <c r="C332" s="254" t="s">
        <v>221</v>
      </c>
      <c r="D332" s="249" t="s">
        <v>222</v>
      </c>
      <c r="E332" s="250">
        <v>8000000</v>
      </c>
    </row>
    <row r="333" spans="1:5" s="138" customFormat="1" ht="25.5" customHeight="1">
      <c r="A333" s="139"/>
      <c r="B333" s="142"/>
      <c r="C333" s="183"/>
      <c r="D333" s="54" t="s">
        <v>220</v>
      </c>
      <c r="E333" s="56">
        <f>E334</f>
        <v>10000</v>
      </c>
    </row>
    <row r="334" spans="1:5" s="251" customFormat="1" ht="18" customHeight="1">
      <c r="A334" s="252"/>
      <c r="B334" s="253"/>
      <c r="C334" s="254" t="s">
        <v>206</v>
      </c>
      <c r="D334" s="198" t="s">
        <v>207</v>
      </c>
      <c r="E334" s="205">
        <v>10000</v>
      </c>
    </row>
    <row r="335" spans="1:5" s="138" customFormat="1" ht="18" customHeight="1">
      <c r="A335" s="139"/>
      <c r="B335" s="142"/>
      <c r="C335" s="183"/>
      <c r="D335" s="54" t="s">
        <v>109</v>
      </c>
      <c r="E335" s="56">
        <f>E336</f>
        <v>10000</v>
      </c>
    </row>
    <row r="336" spans="1:5" s="251" customFormat="1" ht="18" customHeight="1">
      <c r="A336" s="252"/>
      <c r="B336" s="253"/>
      <c r="C336" s="254" t="s">
        <v>173</v>
      </c>
      <c r="D336" s="198" t="s">
        <v>174</v>
      </c>
      <c r="E336" s="205">
        <v>10000</v>
      </c>
    </row>
    <row r="337" spans="1:5" s="138" customFormat="1" ht="18" customHeight="1">
      <c r="A337" s="139"/>
      <c r="B337" s="142"/>
      <c r="C337" s="142"/>
      <c r="D337" s="54" t="s">
        <v>110</v>
      </c>
      <c r="E337" s="56">
        <f>E338</f>
        <v>25000</v>
      </c>
    </row>
    <row r="338" spans="1:5" s="251" customFormat="1" ht="18" customHeight="1">
      <c r="A338" s="252"/>
      <c r="B338" s="255"/>
      <c r="C338" s="254" t="s">
        <v>173</v>
      </c>
      <c r="D338" s="198" t="s">
        <v>174</v>
      </c>
      <c r="E338" s="205">
        <v>25000</v>
      </c>
    </row>
    <row r="339" spans="1:5" ht="18" customHeight="1">
      <c r="A339" s="45"/>
      <c r="B339" s="46">
        <v>75622</v>
      </c>
      <c r="C339" s="36"/>
      <c r="D339" s="74" t="s">
        <v>111</v>
      </c>
      <c r="E339" s="84">
        <f>E340+E342</f>
        <v>45910734</v>
      </c>
    </row>
    <row r="340" spans="1:5" ht="18" customHeight="1">
      <c r="A340" s="19"/>
      <c r="B340" s="51"/>
      <c r="C340" s="172"/>
      <c r="D340" s="63" t="s">
        <v>112</v>
      </c>
      <c r="E340" s="86">
        <f>E341</f>
        <v>43110734</v>
      </c>
    </row>
    <row r="341" spans="1:5" s="197" customFormat="1" ht="18" customHeight="1">
      <c r="A341" s="206"/>
      <c r="B341" s="204"/>
      <c r="C341" s="192" t="s">
        <v>210</v>
      </c>
      <c r="D341" s="198" t="s">
        <v>223</v>
      </c>
      <c r="E341" s="222">
        <v>43110734</v>
      </c>
    </row>
    <row r="342" spans="1:5" ht="18" customHeight="1">
      <c r="A342" s="19"/>
      <c r="B342" s="51"/>
      <c r="C342" s="172"/>
      <c r="D342" s="54" t="s">
        <v>113</v>
      </c>
      <c r="E342" s="87">
        <f>E343</f>
        <v>2800000</v>
      </c>
    </row>
    <row r="343" spans="1:5" s="197" customFormat="1" ht="18" customHeight="1">
      <c r="A343" s="190"/>
      <c r="B343" s="191"/>
      <c r="C343" s="192" t="s">
        <v>212</v>
      </c>
      <c r="D343" s="198" t="s">
        <v>224</v>
      </c>
      <c r="E343" s="222">
        <v>2800000</v>
      </c>
    </row>
    <row r="344" spans="1:5" ht="18" customHeight="1">
      <c r="A344" s="64">
        <v>801</v>
      </c>
      <c r="B344" s="65"/>
      <c r="C344" s="66"/>
      <c r="D344" s="126" t="s">
        <v>60</v>
      </c>
      <c r="E344" s="67">
        <f>E345+E348+E351+E354+E357+E360+E363+E366+E369+E372</f>
        <v>20480</v>
      </c>
    </row>
    <row r="345" spans="1:5" ht="18" customHeight="1">
      <c r="A345" s="45"/>
      <c r="B345" s="46">
        <v>80102</v>
      </c>
      <c r="C345" s="36"/>
      <c r="D345" s="43" t="s">
        <v>114</v>
      </c>
      <c r="E345" s="44">
        <f>E346</f>
        <v>1300</v>
      </c>
    </row>
    <row r="346" spans="1:5" s="4" customFormat="1" ht="25.5" customHeight="1">
      <c r="A346" s="19"/>
      <c r="B346" s="51"/>
      <c r="C346" s="51"/>
      <c r="D346" s="228" t="s">
        <v>201</v>
      </c>
      <c r="E346" s="100">
        <f>E347</f>
        <v>1300</v>
      </c>
    </row>
    <row r="347" spans="1:5" s="196" customFormat="1" ht="18.75" customHeight="1">
      <c r="A347" s="206"/>
      <c r="B347" s="191"/>
      <c r="C347" s="192" t="s">
        <v>171</v>
      </c>
      <c r="D347" s="193" t="s">
        <v>172</v>
      </c>
      <c r="E347" s="205">
        <v>1300</v>
      </c>
    </row>
    <row r="348" spans="1:5" ht="18.75" customHeight="1">
      <c r="A348" s="45"/>
      <c r="B348" s="46">
        <v>80111</v>
      </c>
      <c r="C348" s="36"/>
      <c r="D348" s="43" t="s">
        <v>115</v>
      </c>
      <c r="E348" s="44">
        <f>E349</f>
        <v>700</v>
      </c>
    </row>
    <row r="349" spans="1:5" s="4" customFormat="1" ht="25.5" customHeight="1">
      <c r="A349" s="19"/>
      <c r="B349" s="51"/>
      <c r="C349" s="172"/>
      <c r="D349" s="228" t="s">
        <v>201</v>
      </c>
      <c r="E349" s="50">
        <f>E350</f>
        <v>700</v>
      </c>
    </row>
    <row r="350" spans="1:5" s="196" customFormat="1" ht="18.75" customHeight="1">
      <c r="A350" s="206"/>
      <c r="B350" s="191"/>
      <c r="C350" s="192" t="s">
        <v>171</v>
      </c>
      <c r="D350" s="193" t="s">
        <v>172</v>
      </c>
      <c r="E350" s="194">
        <v>700</v>
      </c>
    </row>
    <row r="351" spans="1:5" ht="18.75" customHeight="1">
      <c r="A351" s="45"/>
      <c r="B351" s="46">
        <v>80120</v>
      </c>
      <c r="C351" s="36"/>
      <c r="D351" s="43" t="s">
        <v>116</v>
      </c>
      <c r="E351" s="44">
        <f>E352</f>
        <v>6500</v>
      </c>
    </row>
    <row r="352" spans="1:5" s="4" customFormat="1" ht="25.5" customHeight="1">
      <c r="A352" s="19"/>
      <c r="B352" s="51"/>
      <c r="C352" s="172"/>
      <c r="D352" s="226" t="s">
        <v>201</v>
      </c>
      <c r="E352" s="56">
        <f>E353</f>
        <v>6500</v>
      </c>
    </row>
    <row r="353" spans="1:5" s="197" customFormat="1" ht="18" customHeight="1">
      <c r="A353" s="206"/>
      <c r="B353" s="191"/>
      <c r="C353" s="192" t="s">
        <v>171</v>
      </c>
      <c r="D353" s="193" t="s">
        <v>172</v>
      </c>
      <c r="E353" s="205">
        <v>6500</v>
      </c>
    </row>
    <row r="354" spans="1:5" ht="18" customHeight="1">
      <c r="A354" s="45"/>
      <c r="B354" s="46">
        <v>80121</v>
      </c>
      <c r="C354" s="36"/>
      <c r="D354" s="43" t="s">
        <v>117</v>
      </c>
      <c r="E354" s="37">
        <f>E355</f>
        <v>300</v>
      </c>
    </row>
    <row r="355" spans="1:5" ht="25.5" customHeight="1">
      <c r="A355" s="19"/>
      <c r="B355" s="51"/>
      <c r="C355" s="51"/>
      <c r="D355" s="226" t="s">
        <v>201</v>
      </c>
      <c r="E355" s="56">
        <f>E356</f>
        <v>300</v>
      </c>
    </row>
    <row r="356" spans="1:5" s="197" customFormat="1" ht="18" customHeight="1">
      <c r="A356" s="190"/>
      <c r="B356" s="191"/>
      <c r="C356" s="192" t="s">
        <v>171</v>
      </c>
      <c r="D356" s="193" t="s">
        <v>172</v>
      </c>
      <c r="E356" s="205">
        <v>300</v>
      </c>
    </row>
    <row r="357" spans="1:5" ht="18" customHeight="1">
      <c r="A357" s="45"/>
      <c r="B357" s="46">
        <v>80123</v>
      </c>
      <c r="C357" s="36"/>
      <c r="D357" s="43" t="s">
        <v>118</v>
      </c>
      <c r="E357" s="37">
        <f>E358</f>
        <v>1100</v>
      </c>
    </row>
    <row r="358" spans="1:5" ht="25.5" customHeight="1">
      <c r="A358" s="19"/>
      <c r="B358" s="51"/>
      <c r="C358" s="51"/>
      <c r="D358" s="228" t="s">
        <v>201</v>
      </c>
      <c r="E358" s="100">
        <f>E359</f>
        <v>1100</v>
      </c>
    </row>
    <row r="359" spans="1:5" s="196" customFormat="1" ht="18" customHeight="1">
      <c r="A359" s="206"/>
      <c r="B359" s="191"/>
      <c r="C359" s="192" t="s">
        <v>171</v>
      </c>
      <c r="D359" s="193" t="s">
        <v>172</v>
      </c>
      <c r="E359" s="205">
        <v>1100</v>
      </c>
    </row>
    <row r="360" spans="1:5" ht="18" customHeight="1">
      <c r="A360" s="45"/>
      <c r="B360" s="46">
        <v>80124</v>
      </c>
      <c r="C360" s="36"/>
      <c r="D360" s="43" t="s">
        <v>273</v>
      </c>
      <c r="E360" s="37">
        <f>E361</f>
        <v>60</v>
      </c>
    </row>
    <row r="361" spans="1:5" ht="25.5" customHeight="1">
      <c r="A361" s="19"/>
      <c r="B361" s="51"/>
      <c r="C361" s="51"/>
      <c r="D361" s="228" t="s">
        <v>201</v>
      </c>
      <c r="E361" s="100">
        <f>E362</f>
        <v>60</v>
      </c>
    </row>
    <row r="362" spans="1:5" s="196" customFormat="1" ht="18" customHeight="1">
      <c r="A362" s="206"/>
      <c r="B362" s="191"/>
      <c r="C362" s="192" t="s">
        <v>171</v>
      </c>
      <c r="D362" s="193" t="s">
        <v>172</v>
      </c>
      <c r="E362" s="205">
        <v>60</v>
      </c>
    </row>
    <row r="363" spans="1:5" ht="18" customHeight="1">
      <c r="A363" s="45"/>
      <c r="B363" s="46">
        <v>80130</v>
      </c>
      <c r="C363" s="36"/>
      <c r="D363" s="43" t="s">
        <v>119</v>
      </c>
      <c r="E363" s="44">
        <f>E364</f>
        <v>7800</v>
      </c>
    </row>
    <row r="364" spans="1:5" ht="25.5" customHeight="1">
      <c r="A364" s="19"/>
      <c r="B364" s="20"/>
      <c r="C364" s="21"/>
      <c r="D364" s="226" t="s">
        <v>201</v>
      </c>
      <c r="E364" s="55">
        <f>E365</f>
        <v>7800</v>
      </c>
    </row>
    <row r="365" spans="1:5" s="196" customFormat="1" ht="18" customHeight="1">
      <c r="A365" s="206"/>
      <c r="B365" s="225"/>
      <c r="C365" s="192" t="s">
        <v>171</v>
      </c>
      <c r="D365" s="193" t="s">
        <v>172</v>
      </c>
      <c r="E365" s="219">
        <v>7800</v>
      </c>
    </row>
    <row r="366" spans="1:5" ht="18" customHeight="1">
      <c r="A366" s="45"/>
      <c r="B366" s="46">
        <v>80132</v>
      </c>
      <c r="C366" s="36"/>
      <c r="D366" s="74" t="s">
        <v>120</v>
      </c>
      <c r="E366" s="44">
        <f>E367</f>
        <v>720</v>
      </c>
    </row>
    <row r="367" spans="1:5" ht="25.5" customHeight="1">
      <c r="A367" s="19"/>
      <c r="B367" s="51"/>
      <c r="C367" s="51"/>
      <c r="D367" s="228" t="s">
        <v>201</v>
      </c>
      <c r="E367" s="100">
        <f>E368</f>
        <v>720</v>
      </c>
    </row>
    <row r="368" spans="1:5" s="197" customFormat="1" ht="18.75" customHeight="1">
      <c r="A368" s="206"/>
      <c r="B368" s="191"/>
      <c r="C368" s="192" t="s">
        <v>171</v>
      </c>
      <c r="D368" s="193" t="s">
        <v>172</v>
      </c>
      <c r="E368" s="205">
        <v>720</v>
      </c>
    </row>
    <row r="369" spans="1:5" ht="18.75" customHeight="1">
      <c r="A369" s="19"/>
      <c r="B369" s="46">
        <v>80134</v>
      </c>
      <c r="C369" s="36"/>
      <c r="D369" s="43" t="s">
        <v>121</v>
      </c>
      <c r="E369" s="44">
        <f>E370</f>
        <v>800</v>
      </c>
    </row>
    <row r="370" spans="1:5" s="4" customFormat="1" ht="25.5" customHeight="1">
      <c r="A370" s="19"/>
      <c r="B370" s="48"/>
      <c r="C370" s="171"/>
      <c r="D370" s="226" t="s">
        <v>201</v>
      </c>
      <c r="E370" s="100">
        <f>E371</f>
        <v>800</v>
      </c>
    </row>
    <row r="371" spans="1:5" s="196" customFormat="1" ht="18.75" customHeight="1">
      <c r="A371" s="206"/>
      <c r="B371" s="191"/>
      <c r="C371" s="192" t="s">
        <v>171</v>
      </c>
      <c r="D371" s="193" t="s">
        <v>172</v>
      </c>
      <c r="E371" s="233">
        <v>800</v>
      </c>
    </row>
    <row r="372" spans="1:5" s="4" customFormat="1" ht="18.75" customHeight="1">
      <c r="A372" s="19"/>
      <c r="B372" s="143">
        <v>80140</v>
      </c>
      <c r="C372" s="184"/>
      <c r="D372" s="43" t="s">
        <v>122</v>
      </c>
      <c r="E372" s="44">
        <f>E373</f>
        <v>1200</v>
      </c>
    </row>
    <row r="373" spans="1:5" s="4" customFormat="1" ht="25.5" customHeight="1">
      <c r="A373" s="19"/>
      <c r="B373" s="51"/>
      <c r="C373" s="172"/>
      <c r="D373" s="226" t="s">
        <v>201</v>
      </c>
      <c r="E373" s="56">
        <f>E374</f>
        <v>1200</v>
      </c>
    </row>
    <row r="374" spans="1:5" s="196" customFormat="1" ht="18.75" customHeight="1">
      <c r="A374" s="190"/>
      <c r="B374" s="191"/>
      <c r="C374" s="192" t="s">
        <v>171</v>
      </c>
      <c r="D374" s="193" t="s">
        <v>172</v>
      </c>
      <c r="E374" s="205">
        <v>1200</v>
      </c>
    </row>
    <row r="375" spans="1:5" s="4" customFormat="1" ht="18" customHeight="1">
      <c r="A375" s="58">
        <v>852</v>
      </c>
      <c r="B375" s="31"/>
      <c r="C375" s="90"/>
      <c r="D375" s="90" t="s">
        <v>66</v>
      </c>
      <c r="E375" s="91">
        <f>E376+E381+E388+E391+E394</f>
        <v>3128960</v>
      </c>
    </row>
    <row r="376" spans="1:5" s="4" customFormat="1" ht="18" customHeight="1">
      <c r="A376" s="45"/>
      <c r="B376" s="46">
        <v>85201</v>
      </c>
      <c r="C376" s="36"/>
      <c r="D376" s="36" t="s">
        <v>123</v>
      </c>
      <c r="E376" s="37">
        <f>E377+E379</f>
        <v>8660</v>
      </c>
    </row>
    <row r="377" spans="1:5" s="4" customFormat="1" ht="18" customHeight="1">
      <c r="A377" s="19"/>
      <c r="B377" s="48"/>
      <c r="C377" s="171"/>
      <c r="D377" s="63" t="s">
        <v>124</v>
      </c>
      <c r="E377" s="50">
        <f>E378</f>
        <v>7500</v>
      </c>
    </row>
    <row r="378" spans="1:5" s="4" customFormat="1" ht="18.75" customHeight="1">
      <c r="A378" s="19"/>
      <c r="B378" s="51"/>
      <c r="C378" s="192" t="s">
        <v>274</v>
      </c>
      <c r="D378" s="198" t="s">
        <v>275</v>
      </c>
      <c r="E378" s="194">
        <v>7500</v>
      </c>
    </row>
    <row r="379" spans="1:5" ht="25.5" customHeight="1">
      <c r="A379" s="19"/>
      <c r="B379" s="51"/>
      <c r="C379" s="172"/>
      <c r="D379" s="226" t="s">
        <v>201</v>
      </c>
      <c r="E379" s="55">
        <f>E380</f>
        <v>1160</v>
      </c>
    </row>
    <row r="380" spans="1:5" ht="19.5" customHeight="1">
      <c r="A380" s="19"/>
      <c r="B380" s="57"/>
      <c r="C380" s="192" t="s">
        <v>171</v>
      </c>
      <c r="D380" s="193" t="s">
        <v>172</v>
      </c>
      <c r="E380" s="194">
        <v>1160</v>
      </c>
    </row>
    <row r="381" spans="1:5" ht="18" customHeight="1">
      <c r="A381" s="45"/>
      <c r="B381" s="46">
        <v>85202</v>
      </c>
      <c r="C381" s="36"/>
      <c r="D381" s="36" t="s">
        <v>126</v>
      </c>
      <c r="E381" s="37">
        <f>E382+E384+E386</f>
        <v>3106200</v>
      </c>
    </row>
    <row r="382" spans="1:5" ht="18" customHeight="1">
      <c r="A382" s="19"/>
      <c r="B382" s="48"/>
      <c r="C382" s="171"/>
      <c r="D382" s="63" t="s">
        <v>127</v>
      </c>
      <c r="E382" s="50">
        <f>E383</f>
        <v>3100000</v>
      </c>
    </row>
    <row r="383" spans="1:5" ht="18" customHeight="1">
      <c r="A383" s="26"/>
      <c r="B383" s="57"/>
      <c r="C383" s="192" t="s">
        <v>161</v>
      </c>
      <c r="D383" s="198" t="s">
        <v>162</v>
      </c>
      <c r="E383" s="194">
        <v>3100000</v>
      </c>
    </row>
    <row r="384" spans="1:5" ht="25.5" customHeight="1">
      <c r="A384" s="19"/>
      <c r="B384" s="51"/>
      <c r="C384" s="172"/>
      <c r="D384" s="226" t="s">
        <v>201</v>
      </c>
      <c r="E384" s="55">
        <f>E385</f>
        <v>1900</v>
      </c>
    </row>
    <row r="385" spans="1:5" ht="19.5" customHeight="1">
      <c r="A385" s="19"/>
      <c r="B385" s="51"/>
      <c r="C385" s="192" t="s">
        <v>171</v>
      </c>
      <c r="D385" s="193" t="s">
        <v>172</v>
      </c>
      <c r="E385" s="194">
        <v>1900</v>
      </c>
    </row>
    <row r="386" spans="1:5" ht="18.75" customHeight="1">
      <c r="A386" s="19"/>
      <c r="B386" s="51"/>
      <c r="C386" s="51"/>
      <c r="D386" s="63" t="s">
        <v>125</v>
      </c>
      <c r="E386" s="50">
        <f>E387</f>
        <v>4300</v>
      </c>
    </row>
    <row r="387" spans="1:5" s="197" customFormat="1" ht="18.75" customHeight="1">
      <c r="A387" s="206"/>
      <c r="B387" s="191"/>
      <c r="C387" s="192" t="s">
        <v>171</v>
      </c>
      <c r="D387" s="193" t="s">
        <v>172</v>
      </c>
      <c r="E387" s="194">
        <v>4300</v>
      </c>
    </row>
    <row r="388" spans="1:5" s="79" customFormat="1" ht="18.75" customHeight="1">
      <c r="A388" s="45"/>
      <c r="B388" s="35">
        <v>85203</v>
      </c>
      <c r="C388" s="170"/>
      <c r="D388" s="43" t="s">
        <v>67</v>
      </c>
      <c r="E388" s="44">
        <f>E389</f>
        <v>4000</v>
      </c>
    </row>
    <row r="389" spans="1:5" ht="18.75" customHeight="1">
      <c r="A389" s="19"/>
      <c r="B389" s="48"/>
      <c r="C389" s="48"/>
      <c r="D389" s="215" t="s">
        <v>213</v>
      </c>
      <c r="E389" s="50">
        <f>E390</f>
        <v>4000</v>
      </c>
    </row>
    <row r="390" spans="1:5" s="197" customFormat="1" ht="25.5" customHeight="1">
      <c r="A390" s="206"/>
      <c r="B390" s="191"/>
      <c r="C390" s="192">
        <v>2360</v>
      </c>
      <c r="D390" s="212" t="s">
        <v>234</v>
      </c>
      <c r="E390" s="194">
        <v>4000</v>
      </c>
    </row>
    <row r="391" spans="1:5" s="79" customFormat="1" ht="18" customHeight="1">
      <c r="A391" s="45"/>
      <c r="B391" s="35">
        <v>85204</v>
      </c>
      <c r="C391" s="170"/>
      <c r="D391" s="36" t="s">
        <v>128</v>
      </c>
      <c r="E391" s="84">
        <f>E392</f>
        <v>10000</v>
      </c>
    </row>
    <row r="392" spans="1:5" s="4" customFormat="1" ht="18" customHeight="1">
      <c r="A392" s="19"/>
      <c r="B392" s="48"/>
      <c r="C392" s="171"/>
      <c r="D392" s="102" t="s">
        <v>129</v>
      </c>
      <c r="E392" s="86">
        <f>E393</f>
        <v>10000</v>
      </c>
    </row>
    <row r="393" spans="1:5" s="197" customFormat="1" ht="18" customHeight="1">
      <c r="A393" s="206"/>
      <c r="B393" s="191"/>
      <c r="C393" s="192" t="s">
        <v>161</v>
      </c>
      <c r="D393" s="207" t="s">
        <v>162</v>
      </c>
      <c r="E393" s="222">
        <v>10000</v>
      </c>
    </row>
    <row r="394" spans="1:5" ht="18.75" customHeight="1">
      <c r="A394" s="45"/>
      <c r="B394" s="46">
        <v>85226</v>
      </c>
      <c r="C394" s="36"/>
      <c r="D394" s="43" t="s">
        <v>130</v>
      </c>
      <c r="E394" s="44">
        <f>E395</f>
        <v>100</v>
      </c>
    </row>
    <row r="395" spans="1:5" ht="25.5" customHeight="1">
      <c r="A395" s="19"/>
      <c r="B395" s="51"/>
      <c r="C395" s="172"/>
      <c r="D395" s="226" t="s">
        <v>201</v>
      </c>
      <c r="E395" s="56">
        <f>E396</f>
        <v>100</v>
      </c>
    </row>
    <row r="396" spans="1:5" s="197" customFormat="1" ht="19.5" customHeight="1">
      <c r="A396" s="190"/>
      <c r="B396" s="191"/>
      <c r="C396" s="192" t="s">
        <v>171</v>
      </c>
      <c r="D396" s="193" t="s">
        <v>172</v>
      </c>
      <c r="E396" s="205">
        <v>100</v>
      </c>
    </row>
    <row r="397" spans="1:5" s="62" customFormat="1" ht="18.75" customHeight="1">
      <c r="A397" s="58">
        <v>853</v>
      </c>
      <c r="B397" s="30"/>
      <c r="C397" s="173"/>
      <c r="D397" s="40" t="s">
        <v>76</v>
      </c>
      <c r="E397" s="91">
        <f>E398</f>
        <v>400</v>
      </c>
    </row>
    <row r="398" spans="1:5" ht="18.75" customHeight="1">
      <c r="A398" s="45"/>
      <c r="B398" s="46">
        <v>85333</v>
      </c>
      <c r="C398" s="36"/>
      <c r="D398" s="43" t="s">
        <v>131</v>
      </c>
      <c r="E398" s="44">
        <f>E399</f>
        <v>400</v>
      </c>
    </row>
    <row r="399" spans="1:5" s="4" customFormat="1" ht="25.5" customHeight="1">
      <c r="A399" s="19"/>
      <c r="B399" s="51"/>
      <c r="C399" s="172"/>
      <c r="D399" s="226" t="s">
        <v>201</v>
      </c>
      <c r="E399" s="87">
        <f>E400</f>
        <v>400</v>
      </c>
    </row>
    <row r="400" spans="1:5" s="197" customFormat="1" ht="18" customHeight="1">
      <c r="A400" s="190"/>
      <c r="B400" s="191"/>
      <c r="C400" s="192" t="s">
        <v>171</v>
      </c>
      <c r="D400" s="193" t="s">
        <v>172</v>
      </c>
      <c r="E400" s="222">
        <v>400</v>
      </c>
    </row>
    <row r="401" spans="1:5" ht="18.75" customHeight="1">
      <c r="A401" s="38">
        <v>854</v>
      </c>
      <c r="B401" s="39"/>
      <c r="C401" s="32"/>
      <c r="D401" s="40" t="s">
        <v>79</v>
      </c>
      <c r="E401" s="33">
        <f>E402+E407+E411+E414+E419+E424+E427</f>
        <v>888890</v>
      </c>
    </row>
    <row r="402" spans="1:5" ht="18.75" customHeight="1">
      <c r="A402" s="41"/>
      <c r="B402" s="80">
        <v>85403</v>
      </c>
      <c r="C402" s="92"/>
      <c r="D402" s="47" t="s">
        <v>132</v>
      </c>
      <c r="E402" s="81">
        <f>E403+E405</f>
        <v>301500</v>
      </c>
    </row>
    <row r="403" spans="1:5" ht="18.75" customHeight="1">
      <c r="A403" s="53"/>
      <c r="B403" s="51"/>
      <c r="C403" s="172"/>
      <c r="D403" s="49" t="s">
        <v>133</v>
      </c>
      <c r="E403" s="86">
        <f>E404</f>
        <v>300000</v>
      </c>
    </row>
    <row r="404" spans="1:5" ht="18.75" customHeight="1">
      <c r="A404" s="53"/>
      <c r="B404" s="51"/>
      <c r="C404" s="192" t="s">
        <v>161</v>
      </c>
      <c r="D404" s="207" t="s">
        <v>162</v>
      </c>
      <c r="E404" s="222">
        <v>300000</v>
      </c>
    </row>
    <row r="405" spans="1:5" ht="25.5" customHeight="1">
      <c r="A405" s="53"/>
      <c r="B405" s="51"/>
      <c r="C405" s="172"/>
      <c r="D405" s="226" t="s">
        <v>201</v>
      </c>
      <c r="E405" s="87">
        <f>E406</f>
        <v>1500</v>
      </c>
    </row>
    <row r="406" spans="1:5" s="197" customFormat="1" ht="19.5" customHeight="1">
      <c r="A406" s="201"/>
      <c r="B406" s="191"/>
      <c r="C406" s="192" t="s">
        <v>171</v>
      </c>
      <c r="D406" s="193" t="s">
        <v>172</v>
      </c>
      <c r="E406" s="222">
        <v>1500</v>
      </c>
    </row>
    <row r="407" spans="1:5" ht="19.5" customHeight="1">
      <c r="A407" s="41"/>
      <c r="B407" s="46">
        <v>85406</v>
      </c>
      <c r="C407" s="36"/>
      <c r="D407" s="74" t="s">
        <v>134</v>
      </c>
      <c r="E407" s="44">
        <f>E408</f>
        <v>720</v>
      </c>
    </row>
    <row r="408" spans="1:5" s="4" customFormat="1" ht="25.5" customHeight="1">
      <c r="A408" s="41"/>
      <c r="B408" s="51"/>
      <c r="C408" s="51"/>
      <c r="D408" s="226" t="s">
        <v>201</v>
      </c>
      <c r="E408" s="87">
        <f>E409</f>
        <v>720</v>
      </c>
    </row>
    <row r="409" spans="1:5" s="196" customFormat="1" ht="19.5" customHeight="1">
      <c r="A409" s="201"/>
      <c r="B409" s="204"/>
      <c r="C409" s="290" t="s">
        <v>171</v>
      </c>
      <c r="D409" s="304" t="s">
        <v>172</v>
      </c>
      <c r="E409" s="242">
        <v>720</v>
      </c>
    </row>
    <row r="410" spans="1:5" s="196" customFormat="1" ht="19.5" customHeight="1">
      <c r="A410" s="313"/>
      <c r="B410" s="287"/>
      <c r="C410" s="287"/>
      <c r="D410" s="292"/>
      <c r="E410" s="307"/>
    </row>
    <row r="411" spans="1:5" ht="19.5" customHeight="1">
      <c r="A411" s="45"/>
      <c r="B411" s="46">
        <v>85407</v>
      </c>
      <c r="C411" s="36"/>
      <c r="D411" s="74" t="s">
        <v>135</v>
      </c>
      <c r="E411" s="44">
        <f>E412</f>
        <v>350</v>
      </c>
    </row>
    <row r="412" spans="1:5" s="4" customFormat="1" ht="25.5" customHeight="1">
      <c r="A412" s="45"/>
      <c r="B412" s="51"/>
      <c r="C412" s="172"/>
      <c r="D412" s="226" t="s">
        <v>201</v>
      </c>
      <c r="E412" s="87">
        <f>E413</f>
        <v>350</v>
      </c>
    </row>
    <row r="413" spans="1:5" s="196" customFormat="1" ht="18.75" customHeight="1">
      <c r="A413" s="206"/>
      <c r="B413" s="191"/>
      <c r="C413" s="192" t="s">
        <v>171</v>
      </c>
      <c r="D413" s="193" t="s">
        <v>172</v>
      </c>
      <c r="E413" s="222">
        <v>350</v>
      </c>
    </row>
    <row r="414" spans="1:5" s="4" customFormat="1" ht="18.75" customHeight="1">
      <c r="A414" s="45"/>
      <c r="B414" s="46">
        <v>85410</v>
      </c>
      <c r="C414" s="36"/>
      <c r="D414" s="74" t="s">
        <v>136</v>
      </c>
      <c r="E414" s="44">
        <f>E415+E417</f>
        <v>435850</v>
      </c>
    </row>
    <row r="415" spans="1:5" s="4" customFormat="1" ht="18.75" customHeight="1">
      <c r="A415" s="19"/>
      <c r="B415" s="48"/>
      <c r="C415" s="171"/>
      <c r="D415" s="49" t="s">
        <v>137</v>
      </c>
      <c r="E415" s="86">
        <f>E416</f>
        <v>435000</v>
      </c>
    </row>
    <row r="416" spans="1:5" s="4" customFormat="1" ht="18.75" customHeight="1">
      <c r="A416" s="19"/>
      <c r="B416" s="51"/>
      <c r="C416" s="192" t="s">
        <v>161</v>
      </c>
      <c r="D416" s="207" t="s">
        <v>162</v>
      </c>
      <c r="E416" s="222">
        <v>435000</v>
      </c>
    </row>
    <row r="417" spans="1:5" s="4" customFormat="1" ht="27.75" customHeight="1">
      <c r="A417" s="19"/>
      <c r="B417" s="51"/>
      <c r="C417" s="172"/>
      <c r="D417" s="226" t="s">
        <v>201</v>
      </c>
      <c r="E417" s="87">
        <f>E418</f>
        <v>850</v>
      </c>
    </row>
    <row r="418" spans="1:5" s="4" customFormat="1" ht="18.75" customHeight="1">
      <c r="A418" s="19"/>
      <c r="B418" s="57"/>
      <c r="C418" s="192" t="s">
        <v>171</v>
      </c>
      <c r="D418" s="193" t="s">
        <v>172</v>
      </c>
      <c r="E418" s="222">
        <v>850</v>
      </c>
    </row>
    <row r="419" spans="1:5" ht="18.75" customHeight="1">
      <c r="A419" s="45"/>
      <c r="B419" s="46">
        <v>85417</v>
      </c>
      <c r="C419" s="36"/>
      <c r="D419" s="74" t="s">
        <v>138</v>
      </c>
      <c r="E419" s="44">
        <f>E420+E422</f>
        <v>150040</v>
      </c>
    </row>
    <row r="420" spans="1:5" s="4" customFormat="1" ht="18.75" customHeight="1">
      <c r="A420" s="19"/>
      <c r="B420" s="85"/>
      <c r="C420" s="176"/>
      <c r="D420" s="63" t="s">
        <v>139</v>
      </c>
      <c r="E420" s="86">
        <f>E421</f>
        <v>150000</v>
      </c>
    </row>
    <row r="421" spans="1:5" s="4" customFormat="1" ht="18.75" customHeight="1">
      <c r="A421" s="19"/>
      <c r="B421" s="20"/>
      <c r="C421" s="192" t="s">
        <v>161</v>
      </c>
      <c r="D421" s="207" t="s">
        <v>162</v>
      </c>
      <c r="E421" s="222">
        <v>150000</v>
      </c>
    </row>
    <row r="422" spans="1:5" ht="25.5" customHeight="1">
      <c r="A422" s="19"/>
      <c r="B422" s="20"/>
      <c r="C422" s="20"/>
      <c r="D422" s="226" t="s">
        <v>201</v>
      </c>
      <c r="E422" s="87">
        <f>E423</f>
        <v>40</v>
      </c>
    </row>
    <row r="423" spans="1:5" s="197" customFormat="1" ht="18" customHeight="1">
      <c r="A423" s="206"/>
      <c r="B423" s="225"/>
      <c r="C423" s="192" t="s">
        <v>171</v>
      </c>
      <c r="D423" s="193" t="s">
        <v>172</v>
      </c>
      <c r="E423" s="222">
        <v>40</v>
      </c>
    </row>
    <row r="424" spans="1:5" s="79" customFormat="1" ht="18" customHeight="1">
      <c r="A424" s="45"/>
      <c r="B424" s="46">
        <v>85421</v>
      </c>
      <c r="C424" s="36"/>
      <c r="D424" s="74" t="s">
        <v>140</v>
      </c>
      <c r="E424" s="84">
        <f>E425</f>
        <v>80</v>
      </c>
    </row>
    <row r="425" spans="1:5" ht="25.5" customHeight="1">
      <c r="A425" s="19"/>
      <c r="B425" s="20"/>
      <c r="C425" s="20"/>
      <c r="D425" s="226" t="s">
        <v>201</v>
      </c>
      <c r="E425" s="86">
        <f>E426</f>
        <v>80</v>
      </c>
    </row>
    <row r="426" spans="1:5" s="197" customFormat="1" ht="18" customHeight="1">
      <c r="A426" s="206"/>
      <c r="B426" s="225"/>
      <c r="C426" s="192" t="s">
        <v>171</v>
      </c>
      <c r="D426" s="193" t="s">
        <v>172</v>
      </c>
      <c r="E426" s="222">
        <v>80</v>
      </c>
    </row>
    <row r="427" spans="1:5" ht="18" customHeight="1">
      <c r="A427" s="19"/>
      <c r="B427" s="46">
        <v>85495</v>
      </c>
      <c r="C427" s="36"/>
      <c r="D427" s="43" t="s">
        <v>9</v>
      </c>
      <c r="E427" s="84">
        <f>E428</f>
        <v>350</v>
      </c>
    </row>
    <row r="428" spans="1:5" s="4" customFormat="1" ht="25.5" customHeight="1">
      <c r="A428" s="19"/>
      <c r="B428" s="20"/>
      <c r="C428" s="21"/>
      <c r="D428" s="226" t="s">
        <v>201</v>
      </c>
      <c r="E428" s="86">
        <f>E429</f>
        <v>350</v>
      </c>
    </row>
    <row r="429" spans="1:5" s="196" customFormat="1" ht="18" customHeight="1">
      <c r="A429" s="206"/>
      <c r="B429" s="227"/>
      <c r="C429" s="192" t="s">
        <v>171</v>
      </c>
      <c r="D429" s="193" t="s">
        <v>172</v>
      </c>
      <c r="E429" s="222">
        <v>350</v>
      </c>
    </row>
    <row r="430" spans="1:5" s="4" customFormat="1" ht="21" customHeight="1" thickBot="1">
      <c r="A430" s="26"/>
      <c r="B430" s="27"/>
      <c r="C430" s="27"/>
      <c r="D430" s="104" t="s">
        <v>88</v>
      </c>
      <c r="E430" s="144">
        <f>E431</f>
        <v>128830825</v>
      </c>
    </row>
    <row r="431" spans="1:5" s="4" customFormat="1" ht="18" customHeight="1" thickTop="1">
      <c r="A431" s="58">
        <v>758</v>
      </c>
      <c r="B431" s="31"/>
      <c r="C431" s="90"/>
      <c r="D431" s="32" t="s">
        <v>57</v>
      </c>
      <c r="E431" s="33">
        <f>E432+E435</f>
        <v>128830825</v>
      </c>
    </row>
    <row r="432" spans="1:5" s="4" customFormat="1" ht="18" customHeight="1">
      <c r="A432" s="45"/>
      <c r="B432" s="46">
        <v>75801</v>
      </c>
      <c r="C432" s="36"/>
      <c r="D432" s="74" t="s">
        <v>89</v>
      </c>
      <c r="E432" s="44">
        <f>E433</f>
        <v>127758974</v>
      </c>
    </row>
    <row r="433" spans="1:5" s="4" customFormat="1" ht="18" customHeight="1">
      <c r="A433" s="19"/>
      <c r="B433" s="85"/>
      <c r="C433" s="85"/>
      <c r="D433" s="49" t="s">
        <v>90</v>
      </c>
      <c r="E433" s="50">
        <f>E434</f>
        <v>127758974</v>
      </c>
    </row>
    <row r="434" spans="1:5" s="196" customFormat="1" ht="18" customHeight="1">
      <c r="A434" s="206"/>
      <c r="B434" s="225"/>
      <c r="C434" s="190">
        <v>2920</v>
      </c>
      <c r="D434" s="193" t="s">
        <v>214</v>
      </c>
      <c r="E434" s="194">
        <v>127758974</v>
      </c>
    </row>
    <row r="435" spans="1:5" s="4" customFormat="1" ht="18" customHeight="1">
      <c r="A435" s="45"/>
      <c r="B435" s="46">
        <v>75832</v>
      </c>
      <c r="C435" s="36"/>
      <c r="D435" s="74" t="s">
        <v>276</v>
      </c>
      <c r="E435" s="44">
        <f>E436</f>
        <v>1071851</v>
      </c>
    </row>
    <row r="436" spans="1:5" s="4" customFormat="1" ht="18" customHeight="1">
      <c r="A436" s="19"/>
      <c r="B436" s="85"/>
      <c r="C436" s="85"/>
      <c r="D436" s="49" t="s">
        <v>258</v>
      </c>
      <c r="E436" s="50">
        <f>E437</f>
        <v>1071851</v>
      </c>
    </row>
    <row r="437" spans="1:5" s="196" customFormat="1" ht="18" customHeight="1">
      <c r="A437" s="190"/>
      <c r="B437" s="225"/>
      <c r="C437" s="190">
        <v>2920</v>
      </c>
      <c r="D437" s="193" t="s">
        <v>214</v>
      </c>
      <c r="E437" s="194">
        <v>1071851</v>
      </c>
    </row>
    <row r="438" spans="1:5" s="4" customFormat="1" ht="22.5" customHeight="1" thickBot="1">
      <c r="A438" s="37"/>
      <c r="B438" s="84"/>
      <c r="C438" s="84"/>
      <c r="D438" s="145" t="s">
        <v>91</v>
      </c>
      <c r="E438" s="146">
        <f>E439+E443+E447</f>
        <v>7884070</v>
      </c>
    </row>
    <row r="439" spans="1:5" s="4" customFormat="1" ht="18.75" customHeight="1" thickTop="1">
      <c r="A439" s="91">
        <v>852</v>
      </c>
      <c r="B439" s="147"/>
      <c r="C439" s="185"/>
      <c r="D439" s="153" t="s">
        <v>66</v>
      </c>
      <c r="E439" s="154">
        <f>E440</f>
        <v>7858000</v>
      </c>
    </row>
    <row r="440" spans="1:5" ht="18.75" customHeight="1">
      <c r="A440" s="149"/>
      <c r="B440" s="150">
        <v>85202</v>
      </c>
      <c r="C440" s="186"/>
      <c r="D440" s="155" t="s">
        <v>126</v>
      </c>
      <c r="E440" s="84">
        <f>E441</f>
        <v>7858000</v>
      </c>
    </row>
    <row r="441" spans="1:5" s="4" customFormat="1" ht="18.75" customHeight="1">
      <c r="A441" s="151"/>
      <c r="B441" s="156"/>
      <c r="C441" s="187"/>
      <c r="D441" s="167" t="s">
        <v>141</v>
      </c>
      <c r="E441" s="152">
        <f>E442</f>
        <v>7858000</v>
      </c>
    </row>
    <row r="442" spans="1:5" s="196" customFormat="1" ht="18.75" customHeight="1">
      <c r="A442" s="284"/>
      <c r="B442" s="285"/>
      <c r="C442" s="258">
        <v>2130</v>
      </c>
      <c r="D442" s="259" t="s">
        <v>225</v>
      </c>
      <c r="E442" s="238">
        <v>7858000</v>
      </c>
    </row>
    <row r="443" spans="1:5" s="4" customFormat="1" ht="18.75" customHeight="1">
      <c r="A443" s="91">
        <v>853</v>
      </c>
      <c r="B443" s="147"/>
      <c r="C443" s="185"/>
      <c r="D443" s="153" t="s">
        <v>76</v>
      </c>
      <c r="E443" s="154">
        <f>E444</f>
        <v>20670</v>
      </c>
    </row>
    <row r="444" spans="1:5" ht="18.75" customHeight="1">
      <c r="A444" s="149"/>
      <c r="B444" s="150">
        <v>85333</v>
      </c>
      <c r="C444" s="186"/>
      <c r="D444" s="155" t="s">
        <v>131</v>
      </c>
      <c r="E444" s="84">
        <f>E445</f>
        <v>20670</v>
      </c>
    </row>
    <row r="445" spans="1:5" s="4" customFormat="1" ht="18.75" customHeight="1">
      <c r="A445" s="151"/>
      <c r="B445" s="156"/>
      <c r="C445" s="187"/>
      <c r="D445" s="167" t="s">
        <v>277</v>
      </c>
      <c r="E445" s="152">
        <f>E446</f>
        <v>20670</v>
      </c>
    </row>
    <row r="446" spans="1:5" s="196" customFormat="1" ht="27" customHeight="1">
      <c r="A446" s="284"/>
      <c r="B446" s="285"/>
      <c r="C446" s="258">
        <v>2701</v>
      </c>
      <c r="D446" s="193" t="s">
        <v>239</v>
      </c>
      <c r="E446" s="238">
        <v>20670</v>
      </c>
    </row>
    <row r="447" spans="1:5" s="4" customFormat="1" ht="18" customHeight="1">
      <c r="A447" s="91">
        <v>854</v>
      </c>
      <c r="B447" s="147"/>
      <c r="C447" s="185"/>
      <c r="D447" s="153" t="s">
        <v>79</v>
      </c>
      <c r="E447" s="154">
        <f>E448</f>
        <v>5400</v>
      </c>
    </row>
    <row r="448" spans="1:5" ht="18" customHeight="1">
      <c r="A448" s="149"/>
      <c r="B448" s="150">
        <v>85403</v>
      </c>
      <c r="C448" s="186"/>
      <c r="D448" s="155" t="s">
        <v>132</v>
      </c>
      <c r="E448" s="84">
        <f>E449</f>
        <v>5400</v>
      </c>
    </row>
    <row r="449" spans="1:5" s="4" customFormat="1" ht="18" customHeight="1">
      <c r="A449" s="151"/>
      <c r="B449" s="156"/>
      <c r="C449" s="187"/>
      <c r="D449" s="167" t="s">
        <v>278</v>
      </c>
      <c r="E449" s="152">
        <f>E450</f>
        <v>5400</v>
      </c>
    </row>
    <row r="450" spans="1:5" s="196" customFormat="1" ht="25.5" customHeight="1">
      <c r="A450" s="257"/>
      <c r="B450" s="260"/>
      <c r="C450" s="258">
        <v>2701</v>
      </c>
      <c r="D450" s="193" t="s">
        <v>239</v>
      </c>
      <c r="E450" s="238">
        <v>5400</v>
      </c>
    </row>
    <row r="451" spans="1:5" s="79" customFormat="1" ht="20.25" customHeight="1" thickBot="1">
      <c r="A451" s="116"/>
      <c r="B451" s="106"/>
      <c r="C451" s="106"/>
      <c r="D451" s="158" t="s">
        <v>268</v>
      </c>
      <c r="E451" s="158">
        <f>E452</f>
        <v>2378000</v>
      </c>
    </row>
    <row r="452" spans="1:5" ht="18" customHeight="1" thickTop="1">
      <c r="A452" s="58">
        <v>852</v>
      </c>
      <c r="B452" s="31"/>
      <c r="C452" s="90"/>
      <c r="D452" s="32" t="s">
        <v>66</v>
      </c>
      <c r="E452" s="119">
        <f>E453+E456</f>
        <v>2378000</v>
      </c>
    </row>
    <row r="453" spans="1:5" ht="18" customHeight="1">
      <c r="A453" s="110"/>
      <c r="B453" s="120">
        <v>85201</v>
      </c>
      <c r="C453" s="179"/>
      <c r="D453" s="121" t="s">
        <v>123</v>
      </c>
      <c r="E453" s="122">
        <f>E454</f>
        <v>2300000</v>
      </c>
    </row>
    <row r="454" spans="1:5" ht="25.5" customHeight="1">
      <c r="A454" s="110"/>
      <c r="B454" s="111"/>
      <c r="C454" s="10"/>
      <c r="D454" s="161" t="s">
        <v>295</v>
      </c>
      <c r="E454" s="152">
        <f>E455</f>
        <v>2300000</v>
      </c>
    </row>
    <row r="455" spans="1:5" s="197" customFormat="1" ht="25.5" customHeight="1">
      <c r="A455" s="239"/>
      <c r="B455" s="235"/>
      <c r="C455" s="236">
        <v>2320</v>
      </c>
      <c r="D455" s="274" t="s">
        <v>291</v>
      </c>
      <c r="E455" s="238">
        <v>2300000</v>
      </c>
    </row>
    <row r="456" spans="1:5" ht="18" customHeight="1">
      <c r="A456" s="110"/>
      <c r="B456" s="106">
        <v>85204</v>
      </c>
      <c r="C456" s="107"/>
      <c r="D456" s="160" t="s">
        <v>128</v>
      </c>
      <c r="E456" s="115">
        <f>E457</f>
        <v>78000</v>
      </c>
    </row>
    <row r="457" spans="1:5" ht="18" customHeight="1">
      <c r="A457" s="110"/>
      <c r="B457" s="111"/>
      <c r="C457" s="10"/>
      <c r="D457" s="161" t="s">
        <v>279</v>
      </c>
      <c r="E457" s="152">
        <f>E458</f>
        <v>78000</v>
      </c>
    </row>
    <row r="458" spans="1:5" s="197" customFormat="1" ht="25.5" customHeight="1">
      <c r="A458" s="239"/>
      <c r="B458" s="240"/>
      <c r="C458" s="236">
        <v>2320</v>
      </c>
      <c r="D458" s="274" t="s">
        <v>291</v>
      </c>
      <c r="E458" s="238">
        <v>78000</v>
      </c>
    </row>
    <row r="459" spans="1:5" ht="21.75" customHeight="1" thickBot="1">
      <c r="A459" s="109"/>
      <c r="B459" s="114"/>
      <c r="C459" s="114"/>
      <c r="D459" s="157" t="s">
        <v>144</v>
      </c>
      <c r="E459" s="158">
        <f>E460+E465+E472+E479+E486+E493+E505</f>
        <v>20103269</v>
      </c>
    </row>
    <row r="460" spans="1:5" ht="18" customHeight="1" thickTop="1">
      <c r="A460" s="58">
        <v>700</v>
      </c>
      <c r="B460" s="31"/>
      <c r="C460" s="90"/>
      <c r="D460" s="32" t="s">
        <v>92</v>
      </c>
      <c r="E460" s="119">
        <f>E461</f>
        <v>345000</v>
      </c>
    </row>
    <row r="461" spans="1:5" ht="18" customHeight="1">
      <c r="A461" s="110"/>
      <c r="B461" s="120">
        <v>70005</v>
      </c>
      <c r="C461" s="179"/>
      <c r="D461" s="121" t="s">
        <v>93</v>
      </c>
      <c r="E461" s="122">
        <f>E462</f>
        <v>345000</v>
      </c>
    </row>
    <row r="462" spans="1:5" ht="18.75" customHeight="1">
      <c r="A462" s="110"/>
      <c r="B462" s="111"/>
      <c r="C462" s="10"/>
      <c r="D462" s="161" t="s">
        <v>226</v>
      </c>
      <c r="E462" s="152">
        <f>E463</f>
        <v>345000</v>
      </c>
    </row>
    <row r="463" spans="1:5" s="197" customFormat="1" ht="25.5" customHeight="1">
      <c r="A463" s="239"/>
      <c r="B463" s="240"/>
      <c r="C463" s="195">
        <v>2110</v>
      </c>
      <c r="D463" s="262" t="s">
        <v>227</v>
      </c>
      <c r="E463" s="263">
        <v>345000</v>
      </c>
    </row>
    <row r="464" spans="1:5" s="197" customFormat="1" ht="25.5" customHeight="1">
      <c r="A464" s="302"/>
      <c r="B464" s="298"/>
      <c r="C464" s="298"/>
      <c r="D464" s="314"/>
      <c r="E464" s="303"/>
    </row>
    <row r="465" spans="1:5" ht="18" customHeight="1">
      <c r="A465" s="58">
        <v>710</v>
      </c>
      <c r="B465" s="31"/>
      <c r="C465" s="90"/>
      <c r="D465" s="32" t="s">
        <v>23</v>
      </c>
      <c r="E465" s="119">
        <f>E466+E469</f>
        <v>519125</v>
      </c>
    </row>
    <row r="466" spans="1:5" ht="18" customHeight="1">
      <c r="A466" s="110"/>
      <c r="B466" s="120">
        <v>71013</v>
      </c>
      <c r="C466" s="179"/>
      <c r="D466" s="121" t="s">
        <v>145</v>
      </c>
      <c r="E466" s="122">
        <f>E467</f>
        <v>114000</v>
      </c>
    </row>
    <row r="467" spans="1:5" ht="18" customHeight="1">
      <c r="A467" s="110"/>
      <c r="B467" s="123"/>
      <c r="C467" s="178"/>
      <c r="D467" s="273" t="s">
        <v>146</v>
      </c>
      <c r="E467" s="261">
        <f>E468</f>
        <v>114000</v>
      </c>
    </row>
    <row r="468" spans="1:5" s="197" customFormat="1" ht="25.5" customHeight="1">
      <c r="A468" s="239"/>
      <c r="B468" s="235"/>
      <c r="C468" s="236">
        <v>2110</v>
      </c>
      <c r="D468" s="267" t="s">
        <v>227</v>
      </c>
      <c r="E468" s="265">
        <v>114000</v>
      </c>
    </row>
    <row r="469" spans="1:5" ht="18" customHeight="1">
      <c r="A469" s="110"/>
      <c r="B469" s="106">
        <v>71015</v>
      </c>
      <c r="C469" s="106"/>
      <c r="D469" s="160" t="s">
        <v>107</v>
      </c>
      <c r="E469" s="115">
        <f>SUM(E470:E470)</f>
        <v>405125</v>
      </c>
    </row>
    <row r="470" spans="1:5" ht="18" customHeight="1">
      <c r="A470" s="110"/>
      <c r="B470" s="264"/>
      <c r="C470" s="264"/>
      <c r="D470" s="161" t="s">
        <v>228</v>
      </c>
      <c r="E470" s="152">
        <f>E471</f>
        <v>405125</v>
      </c>
    </row>
    <row r="471" spans="1:5" s="197" customFormat="1" ht="25.5" customHeight="1">
      <c r="A471" s="234"/>
      <c r="B471" s="266"/>
      <c r="C471" s="236">
        <v>2110</v>
      </c>
      <c r="D471" s="267" t="s">
        <v>227</v>
      </c>
      <c r="E471" s="238">
        <v>405125</v>
      </c>
    </row>
    <row r="472" spans="1:5" ht="18.75" customHeight="1">
      <c r="A472" s="58">
        <v>750</v>
      </c>
      <c r="B472" s="31"/>
      <c r="C472" s="90"/>
      <c r="D472" s="32" t="s">
        <v>26</v>
      </c>
      <c r="E472" s="119">
        <f>E473+E476</f>
        <v>940144</v>
      </c>
    </row>
    <row r="473" spans="1:5" ht="18.75" customHeight="1">
      <c r="A473" s="159"/>
      <c r="B473" s="120">
        <v>75011</v>
      </c>
      <c r="C473" s="179"/>
      <c r="D473" s="121" t="s">
        <v>27</v>
      </c>
      <c r="E473" s="122">
        <f>E474</f>
        <v>834144</v>
      </c>
    </row>
    <row r="474" spans="1:5" ht="18.75" customHeight="1">
      <c r="A474" s="110"/>
      <c r="B474" s="111"/>
      <c r="C474" s="10"/>
      <c r="D474" s="268" t="s">
        <v>147</v>
      </c>
      <c r="E474" s="256">
        <f>E475</f>
        <v>834144</v>
      </c>
    </row>
    <row r="475" spans="1:5" s="197" customFormat="1" ht="25.5" customHeight="1">
      <c r="A475" s="239"/>
      <c r="B475" s="235"/>
      <c r="C475" s="236">
        <v>2110</v>
      </c>
      <c r="D475" s="267" t="s">
        <v>227</v>
      </c>
      <c r="E475" s="265">
        <v>834144</v>
      </c>
    </row>
    <row r="476" spans="1:5" ht="18.75" customHeight="1">
      <c r="A476" s="110"/>
      <c r="B476" s="106">
        <v>75045</v>
      </c>
      <c r="C476" s="106"/>
      <c r="D476" s="160" t="s">
        <v>148</v>
      </c>
      <c r="E476" s="115">
        <f>E477</f>
        <v>106000</v>
      </c>
    </row>
    <row r="477" spans="1:5" ht="18.75" customHeight="1">
      <c r="A477" s="110"/>
      <c r="B477" s="111"/>
      <c r="C477" s="111"/>
      <c r="D477" s="161" t="s">
        <v>149</v>
      </c>
      <c r="E477" s="152">
        <f>E478</f>
        <v>106000</v>
      </c>
    </row>
    <row r="478" spans="1:5" s="197" customFormat="1" ht="25.5" customHeight="1">
      <c r="A478" s="234"/>
      <c r="B478" s="235"/>
      <c r="C478" s="236">
        <v>2110</v>
      </c>
      <c r="D478" s="267" t="s">
        <v>227</v>
      </c>
      <c r="E478" s="238">
        <v>106000</v>
      </c>
    </row>
    <row r="479" spans="1:5" ht="18.75" customHeight="1">
      <c r="A479" s="58">
        <v>754</v>
      </c>
      <c r="B479" s="31"/>
      <c r="C479" s="90"/>
      <c r="D479" s="32" t="s">
        <v>33</v>
      </c>
      <c r="E479" s="119">
        <f>E480+E483</f>
        <v>12603000</v>
      </c>
    </row>
    <row r="480" spans="1:5" ht="18.75" customHeight="1">
      <c r="A480" s="110"/>
      <c r="B480" s="106">
        <v>75411</v>
      </c>
      <c r="C480" s="107"/>
      <c r="D480" s="160" t="s">
        <v>143</v>
      </c>
      <c r="E480" s="115">
        <f>E481</f>
        <v>12591000</v>
      </c>
    </row>
    <row r="481" spans="1:5" ht="18.75" customHeight="1">
      <c r="A481" s="110"/>
      <c r="B481" s="264"/>
      <c r="C481" s="269"/>
      <c r="D481" s="161" t="s">
        <v>229</v>
      </c>
      <c r="E481" s="152">
        <f>E482</f>
        <v>12591000</v>
      </c>
    </row>
    <row r="482" spans="1:5" s="197" customFormat="1" ht="25.5" customHeight="1">
      <c r="A482" s="239"/>
      <c r="B482" s="266"/>
      <c r="C482" s="236">
        <v>2110</v>
      </c>
      <c r="D482" s="267" t="s">
        <v>227</v>
      </c>
      <c r="E482" s="238">
        <v>12591000</v>
      </c>
    </row>
    <row r="483" spans="1:5" ht="18.75" customHeight="1">
      <c r="A483" s="110"/>
      <c r="B483" s="106">
        <v>75414</v>
      </c>
      <c r="C483" s="107"/>
      <c r="D483" s="160" t="s">
        <v>96</v>
      </c>
      <c r="E483" s="115">
        <f>E484</f>
        <v>12000</v>
      </c>
    </row>
    <row r="484" spans="1:5" ht="18.75" customHeight="1">
      <c r="A484" s="110"/>
      <c r="B484" s="264"/>
      <c r="C484" s="269"/>
      <c r="D484" s="161" t="s">
        <v>292</v>
      </c>
      <c r="E484" s="152">
        <f>E485</f>
        <v>12000</v>
      </c>
    </row>
    <row r="485" spans="1:5" s="197" customFormat="1" ht="25.5" customHeight="1">
      <c r="A485" s="234"/>
      <c r="B485" s="266"/>
      <c r="C485" s="236">
        <v>6410</v>
      </c>
      <c r="D485" s="237" t="s">
        <v>241</v>
      </c>
      <c r="E485" s="238">
        <v>12000</v>
      </c>
    </row>
    <row r="486" spans="1:5" ht="19.5" customHeight="1">
      <c r="A486" s="58">
        <v>851</v>
      </c>
      <c r="B486" s="31"/>
      <c r="C486" s="90"/>
      <c r="D486" s="32" t="s">
        <v>150</v>
      </c>
      <c r="E486" s="119">
        <f>E487</f>
        <v>2826000</v>
      </c>
    </row>
    <row r="487" spans="1:5" ht="25.5" customHeight="1">
      <c r="A487" s="105"/>
      <c r="B487" s="106">
        <v>85156</v>
      </c>
      <c r="C487" s="107"/>
      <c r="D487" s="160" t="s">
        <v>232</v>
      </c>
      <c r="E487" s="115">
        <f>E488+E491</f>
        <v>2826000</v>
      </c>
    </row>
    <row r="488" spans="1:5" ht="25.5" customHeight="1">
      <c r="A488" s="110"/>
      <c r="B488" s="111"/>
      <c r="C488" s="10"/>
      <c r="D488" s="112" t="s">
        <v>230</v>
      </c>
      <c r="E488" s="113">
        <f>E489</f>
        <v>114000</v>
      </c>
    </row>
    <row r="489" spans="1:5" ht="25.5" customHeight="1">
      <c r="A489" s="110"/>
      <c r="B489" s="111"/>
      <c r="C489" s="195">
        <v>2110</v>
      </c>
      <c r="D489" s="315" t="s">
        <v>227</v>
      </c>
      <c r="E489" s="316">
        <v>114000</v>
      </c>
    </row>
    <row r="490" spans="1:5" ht="25.5" customHeight="1">
      <c r="A490" s="317"/>
      <c r="B490" s="318"/>
      <c r="C490" s="298"/>
      <c r="D490" s="314"/>
      <c r="E490" s="303"/>
    </row>
    <row r="491" spans="1:5" ht="18.75" customHeight="1">
      <c r="A491" s="110"/>
      <c r="B491" s="111"/>
      <c r="C491" s="111"/>
      <c r="D491" s="112" t="s">
        <v>231</v>
      </c>
      <c r="E491" s="270">
        <f>E492</f>
        <v>2712000</v>
      </c>
    </row>
    <row r="492" spans="1:5" ht="25.5" customHeight="1">
      <c r="A492" s="109"/>
      <c r="B492" s="114"/>
      <c r="C492" s="236">
        <v>2110</v>
      </c>
      <c r="D492" s="267" t="s">
        <v>227</v>
      </c>
      <c r="E492" s="275">
        <v>2712000</v>
      </c>
    </row>
    <row r="493" spans="1:5" ht="19.5" customHeight="1">
      <c r="A493" s="58">
        <v>852</v>
      </c>
      <c r="B493" s="31"/>
      <c r="C493" s="90"/>
      <c r="D493" s="32" t="s">
        <v>66</v>
      </c>
      <c r="E493" s="119">
        <f>+E494+E499+E502</f>
        <v>2374000</v>
      </c>
    </row>
    <row r="494" spans="1:5" ht="19.5" customHeight="1">
      <c r="A494" s="110"/>
      <c r="B494" s="80">
        <v>85203</v>
      </c>
      <c r="C494" s="92"/>
      <c r="D494" s="47" t="s">
        <v>67</v>
      </c>
      <c r="E494" s="88">
        <f>E495+E497</f>
        <v>2123000</v>
      </c>
    </row>
    <row r="495" spans="1:5" ht="19.5" customHeight="1">
      <c r="A495" s="110"/>
      <c r="B495" s="85"/>
      <c r="C495" s="176"/>
      <c r="D495" s="271" t="s">
        <v>153</v>
      </c>
      <c r="E495" s="152">
        <f>E496</f>
        <v>2112000</v>
      </c>
    </row>
    <row r="496" spans="1:5" s="197" customFormat="1" ht="25.5" customHeight="1">
      <c r="A496" s="239"/>
      <c r="B496" s="227"/>
      <c r="C496" s="236">
        <v>2110</v>
      </c>
      <c r="D496" s="267" t="s">
        <v>227</v>
      </c>
      <c r="E496" s="238">
        <v>2112000</v>
      </c>
    </row>
    <row r="497" spans="1:5" ht="18.75" customHeight="1">
      <c r="A497" s="110"/>
      <c r="B497" s="20"/>
      <c r="C497" s="176"/>
      <c r="D497" s="271" t="s">
        <v>296</v>
      </c>
      <c r="E497" s="152">
        <f>E498</f>
        <v>11000</v>
      </c>
    </row>
    <row r="498" spans="1:5" s="197" customFormat="1" ht="25.5" customHeight="1">
      <c r="A498" s="239"/>
      <c r="B498" s="225"/>
      <c r="C498" s="236">
        <v>6410</v>
      </c>
      <c r="D498" s="237" t="s">
        <v>241</v>
      </c>
      <c r="E498" s="238">
        <v>11000</v>
      </c>
    </row>
    <row r="499" spans="1:5" ht="18.75" customHeight="1">
      <c r="A499" s="110"/>
      <c r="B499" s="46">
        <v>85212</v>
      </c>
      <c r="C499" s="46"/>
      <c r="D499" s="160" t="s">
        <v>280</v>
      </c>
      <c r="E499" s="115">
        <f>SUM(E500:E500)</f>
        <v>17000</v>
      </c>
    </row>
    <row r="500" spans="1:5" ht="18.75" customHeight="1">
      <c r="A500" s="110"/>
      <c r="B500" s="85"/>
      <c r="C500" s="85"/>
      <c r="D500" s="161" t="s">
        <v>281</v>
      </c>
      <c r="E500" s="152">
        <f>E501</f>
        <v>17000</v>
      </c>
    </row>
    <row r="501" spans="1:5" s="197" customFormat="1" ht="25.5" customHeight="1">
      <c r="A501" s="239"/>
      <c r="B501" s="225"/>
      <c r="C501" s="236">
        <v>2110</v>
      </c>
      <c r="D501" s="267" t="s">
        <v>227</v>
      </c>
      <c r="E501" s="238">
        <v>17000</v>
      </c>
    </row>
    <row r="502" spans="1:5" s="4" customFormat="1" ht="18.75" customHeight="1">
      <c r="A502" s="110"/>
      <c r="B502" s="120">
        <v>85231</v>
      </c>
      <c r="C502" s="179"/>
      <c r="D502" s="121" t="s">
        <v>151</v>
      </c>
      <c r="E502" s="122">
        <f>E503</f>
        <v>234000</v>
      </c>
    </row>
    <row r="503" spans="1:5" s="4" customFormat="1" ht="18.75" customHeight="1">
      <c r="A503" s="110"/>
      <c r="B503" s="111"/>
      <c r="C503" s="111"/>
      <c r="D503" s="281" t="s">
        <v>282</v>
      </c>
      <c r="E503" s="113">
        <f>E504</f>
        <v>234000</v>
      </c>
    </row>
    <row r="504" spans="1:5" s="196" customFormat="1" ht="25.5" customHeight="1">
      <c r="A504" s="234"/>
      <c r="B504" s="235"/>
      <c r="C504" s="236">
        <v>2110</v>
      </c>
      <c r="D504" s="267" t="s">
        <v>227</v>
      </c>
      <c r="E504" s="272">
        <v>234000</v>
      </c>
    </row>
    <row r="505" spans="1:5" s="62" customFormat="1" ht="18.75" customHeight="1">
      <c r="A505" s="58">
        <v>853</v>
      </c>
      <c r="B505" s="31"/>
      <c r="C505" s="90"/>
      <c r="D505" s="40" t="s">
        <v>76</v>
      </c>
      <c r="E505" s="119">
        <f>E506</f>
        <v>496000</v>
      </c>
    </row>
    <row r="506" spans="1:5" s="4" customFormat="1" ht="18.75" customHeight="1">
      <c r="A506" s="110"/>
      <c r="B506" s="106">
        <v>85321</v>
      </c>
      <c r="C506" s="107"/>
      <c r="D506" s="160" t="s">
        <v>152</v>
      </c>
      <c r="E506" s="115">
        <f>E507+E510</f>
        <v>496000</v>
      </c>
    </row>
    <row r="507" spans="1:5" s="4" customFormat="1" ht="18.75" customHeight="1">
      <c r="A507" s="110"/>
      <c r="B507" s="123"/>
      <c r="C507" s="178"/>
      <c r="D507" s="161" t="s">
        <v>233</v>
      </c>
      <c r="E507" s="152">
        <f>E508</f>
        <v>492000</v>
      </c>
    </row>
    <row r="508" spans="1:5" s="4" customFormat="1" ht="25.5" customHeight="1">
      <c r="A508" s="110"/>
      <c r="B508" s="111"/>
      <c r="C508" s="236">
        <v>2110</v>
      </c>
      <c r="D508" s="267" t="s">
        <v>227</v>
      </c>
      <c r="E508" s="238">
        <v>492000</v>
      </c>
    </row>
    <row r="509" spans="1:5" s="4" customFormat="1" ht="18.75" customHeight="1">
      <c r="A509" s="110"/>
      <c r="B509" s="111"/>
      <c r="C509" s="10"/>
      <c r="D509" s="271" t="s">
        <v>301</v>
      </c>
      <c r="E509" s="152">
        <f>E510</f>
        <v>4000</v>
      </c>
    </row>
    <row r="510" spans="1:5" s="196" customFormat="1" ht="25.5" customHeight="1">
      <c r="A510" s="234"/>
      <c r="B510" s="235"/>
      <c r="C510" s="236">
        <v>6410</v>
      </c>
      <c r="D510" s="237" t="s">
        <v>241</v>
      </c>
      <c r="E510" s="238">
        <v>4000</v>
      </c>
    </row>
    <row r="513" spans="3:5" ht="14.25">
      <c r="C513" s="323" t="s">
        <v>303</v>
      </c>
      <c r="E513" s="277" t="s">
        <v>305</v>
      </c>
    </row>
    <row r="514" ht="14.25">
      <c r="E514" s="277" t="s">
        <v>306</v>
      </c>
    </row>
    <row r="515" spans="3:5" ht="12.75" customHeight="1">
      <c r="C515" s="323" t="s">
        <v>304</v>
      </c>
      <c r="E515" s="277" t="s">
        <v>307</v>
      </c>
    </row>
    <row r="516" ht="14.25">
      <c r="E516" s="277"/>
    </row>
    <row r="517" ht="12.75">
      <c r="E517" s="276"/>
    </row>
  </sheetData>
  <mergeCells count="4">
    <mergeCell ref="A6:A7"/>
    <mergeCell ref="B6:B7"/>
    <mergeCell ref="C6:C7"/>
    <mergeCell ref="E6:E7"/>
  </mergeCells>
  <printOptions horizontalCentered="1"/>
  <pageMargins left="0.5905511811023623" right="0.5905511811023623" top="0.6299212598425197" bottom="0.6692913385826772" header="0.5118110236220472" footer="0.5118110236220472"/>
  <pageSetup firstPageNumber="3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M Lublin</dc:creator>
  <cp:keywords/>
  <dc:description/>
  <cp:lastModifiedBy>um</cp:lastModifiedBy>
  <cp:lastPrinted>2005-01-26T10:38:37Z</cp:lastPrinted>
  <dcterms:created xsi:type="dcterms:W3CDTF">2003-12-09T09:11:41Z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