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84" activeTab="0"/>
  </bookViews>
  <sheets>
    <sheet name="dotacje" sheetId="1" r:id="rId1"/>
    <sheet name="wydatki " sheetId="2" r:id="rId2"/>
    <sheet name="jednostki" sheetId="3" r:id="rId3"/>
  </sheets>
  <definedNames>
    <definedName name="_xlnm.Print_Titles" localSheetId="2">'jednostki'!$9:$9</definedName>
    <definedName name="_xlnm.Print_Titles" localSheetId="1">'wydatki '!$7:$7</definedName>
  </definedNames>
  <calcPr fullCalcOnLoad="1"/>
</workbook>
</file>

<file path=xl/sharedStrings.xml><?xml version="1.0" encoding="utf-8"?>
<sst xmlns="http://schemas.openxmlformats.org/spreadsheetml/2006/main" count="165" uniqueCount="107">
  <si>
    <t>Prezydenta Miasta Lublin</t>
  </si>
  <si>
    <t>Wydatki</t>
  </si>
  <si>
    <t>w złotych</t>
  </si>
  <si>
    <t>§</t>
  </si>
  <si>
    <t>Zmniejszenie</t>
  </si>
  <si>
    <t>Wydatki na zadania własne</t>
  </si>
  <si>
    <t>Edukacyjna opieka wychowawcza</t>
  </si>
  <si>
    <t>Zwiększenia</t>
  </si>
  <si>
    <t>Dział</t>
  </si>
  <si>
    <t xml:space="preserve">Rozdz.      </t>
  </si>
  <si>
    <t xml:space="preserve">Treść   </t>
  </si>
  <si>
    <t>Zmniejszenia</t>
  </si>
  <si>
    <t>Ogółem</t>
  </si>
  <si>
    <t>1. Urząd Miasta</t>
  </si>
  <si>
    <t xml:space="preserve">Podział planowanych dochodów i wydatków budżetu miasta </t>
  </si>
  <si>
    <t>na 2005 rok według jednostek organizacyjnych realizujących budżet</t>
  </si>
  <si>
    <t>1.1 Wydział Spraw Społecznych</t>
  </si>
  <si>
    <t xml:space="preserve">organizacja obozów szkoleniowych i imprez sportowo-rekreacyjnych w okresie ferii zimowych i wakacji letnich, w tym: </t>
  </si>
  <si>
    <t>Uczniowski Klub Sportowy "Skarpa"; ul. Radości 13, 20-533 Lublin</t>
  </si>
  <si>
    <t>Lubelski Klub Karate Kyokushin; ul. Głowackiego 35, 20-060 Lublin</t>
  </si>
  <si>
    <t>Związek Harcerstwa Polskiego Komenda Hufca Lublin; ul. Lubartowska 39/10, 20-116 Lublin</t>
  </si>
  <si>
    <t>Stowarzyszenie Młodzieżowy Klub Sportowy "Viking Lublinianka"; ul. Leszczyńskiego 19, 20-068 Lublin</t>
  </si>
  <si>
    <t>Polskie Towarzystwo Schronisk Młodzieżowych; ul. I Armii Wojaka Polskiego 1, 20-078 Lublin</t>
  </si>
  <si>
    <t>Klub Piłkarski "Wieniawa Lublin"; al. Piłsudskiego 22, 20-011 Lublin</t>
  </si>
  <si>
    <t>Budowlany Klub Sportowy; ul. Inżynierska 10, 20-484 Lublin</t>
  </si>
  <si>
    <t>Klub Sportowy "Budowlani"; ul. Krasińskiego 11, 20-709 Lublin</t>
  </si>
  <si>
    <t>Miejskie Towarzystwo Pływackie "Lublinianka"; Al. Zygmuntowskie 4, 20-101 Lublin</t>
  </si>
  <si>
    <t>Lubelski Sportowy Klub Teakwon-do; ul. Nowowiejskiego 1/1, 20-880 Lublin</t>
  </si>
  <si>
    <t>Lubelski Klub Oyama's Karate Kyokushinkai; ul. Niecała 7b/3a, 20-060 Lublin</t>
  </si>
  <si>
    <t>Lubelski Klub Piłkarski "Motor"; Al. Zygmuntowskie 5, 20-101 Lublin</t>
  </si>
  <si>
    <t xml:space="preserve">Kultura fizyczna i sport </t>
  </si>
  <si>
    <t>Obiekty sportowe</t>
  </si>
  <si>
    <t>wspomaganie podmiotów zajmujacych się upowszechnianiem kultury fizycznej i sportu wśród dzieci i młodzieży 
w zakresie niezbędnego funkcjonowania komunalnych obiektów sportowych</t>
  </si>
  <si>
    <t>Lubelski Klub Jeździecki; ul. Ciepła 7, 20-403 Lublin</t>
  </si>
  <si>
    <t>Zadania w zakresie kultury fizyczneji sportu</t>
  </si>
  <si>
    <t>upowszechnianie kultury fizycznej</t>
  </si>
  <si>
    <t>Uczniowski Klub Sportowy "Sobieski - 46"; ul. Biedronki 13, 20-543 Lublin</t>
  </si>
  <si>
    <t>Lubelski Klub Karate Tradycyjnego; ul. Skłodowskiej 5, 20-029 Lublin</t>
  </si>
  <si>
    <t>Stowarzyszenie Młodzieżowy Klub Sportowy "Viking - Lublinianka"; ul. Leszczyńskiego 19, 20-068 Lublin</t>
  </si>
  <si>
    <t>Lubelskie Towarzystwo Kajakowe "Fala"; ul. Krężnicka 6, 20-518 Lublin</t>
  </si>
  <si>
    <t>Klub Piłkarski "Wieniawa - Lublin"; al. Piłsudskiego 22, 20-011 Lublin</t>
  </si>
  <si>
    <t>Klub Sportowy Lubelska Szkółka Piłkarska "Legin Lublin"; Al. Zygmuntowskie 5, 20-101 Lublin</t>
  </si>
  <si>
    <t>Uczniowski Klub Sportowy "Widok - SP 51"; ul. Bursztynowa 22, 20-576 Lublin</t>
  </si>
  <si>
    <t>OgniskoTKKF "Omega"; ul. Nałkowskich 130/9, 20-470 Lublin</t>
  </si>
  <si>
    <t>Miejski Szkolny Związek Sportowy; Al. Zygmuntowskie 5, 20-101 Lublin</t>
  </si>
  <si>
    <t>Kolonie i obozy oraz inne formy wypoczynku dla dzieci i młodzieży szkolnej, a także szkolenia młodzieży</t>
  </si>
  <si>
    <t>Stowarzyszenie Lokalne KALINA Salezjańskiej Organizacji Sportowej; ul. Kalinowszczyzna 3, 20-129 Lublin</t>
  </si>
  <si>
    <t>Uczniowski Klub Sportowy "Dwójka"; ul. Lwowska 11, 20-128 Lublin</t>
  </si>
  <si>
    <t>Miejski Klub Sportowy "Start"; al. Piłsudskiego 22, 20-011 Lublin</t>
  </si>
  <si>
    <t xml:space="preserve">organizacja obozów szkoleniowych w okresie wakacji letnich </t>
  </si>
  <si>
    <t>Towarzystwo Piłki Siatkowej; Al. Zygmuntowskie 5, 20-101 Lublin</t>
  </si>
  <si>
    <t>Dotacja celowa z budżetu na finansowanie lub dofinansowanie zadań zleconych do realizacji stowarzyszeniom</t>
  </si>
  <si>
    <t>środki w dyspozycji wydziału</t>
  </si>
  <si>
    <t>Załącznik nr 1</t>
  </si>
  <si>
    <t>Uczniowskie Towarzystwo Sportowe "Orlik"; ul. Rzeckiego 10, 20-637 Lublin</t>
  </si>
  <si>
    <t>Wydatki budżetu miasta na 2005 rok</t>
  </si>
  <si>
    <t>Dz.</t>
  </si>
  <si>
    <t>Rozdz.</t>
  </si>
  <si>
    <t>Wydatki                                                                                                                               (Nazwa działu, rozdziału, zadania, paragrafu)</t>
  </si>
  <si>
    <t xml:space="preserve">Plan według uchwały    
nr 583/XXV/2004                              
Rady Miasta Lublin
z 30.12.2004 r.
z późn. zm.                        </t>
  </si>
  <si>
    <t>Plan po zmianach</t>
  </si>
  <si>
    <t>Wydatki ogółem</t>
  </si>
  <si>
    <t>z tego:</t>
  </si>
  <si>
    <t>Koszty postępowania sądowego i prokuratorskiego</t>
  </si>
  <si>
    <t>Dotacja celowa z budżetu na finansowanie lub dofinansowanie zadań zleconych do realizacji fundacjom</t>
  </si>
  <si>
    <t>Dotacja celowa z budżetu na finansowanie lub dofinansowanie zadań zleconych do realizacji pozostałym jednostkom niezaliczanym do sektora finansów publicznych</t>
  </si>
  <si>
    <t xml:space="preserve">Kultura i ochrona dziedzictwa narodowego </t>
  </si>
  <si>
    <t>Pozostałe zadania w zakresie kultury</t>
  </si>
  <si>
    <t>Wydatki na zadania realizowane na podstawie
 porozumień i umów</t>
  </si>
  <si>
    <t>Załącznik nr 2</t>
  </si>
  <si>
    <t>organizacja różnorodnych form upowszechniania kultury</t>
  </si>
  <si>
    <t xml:space="preserve">Dotacja celowa z budżetu dla pozostałych jednostek zaliczanych do sektora finansów publicznych </t>
  </si>
  <si>
    <t>Wydatki na zadania zlecone</t>
  </si>
  <si>
    <t xml:space="preserve">upowszechnianie kultury i sztuki, w tym: </t>
  </si>
  <si>
    <t>Dotacja przedmiotowa z budżetu dla pozostałych jednostek sektora finansów publicznych</t>
  </si>
  <si>
    <t xml:space="preserve">Wykaz zadań miasta realizowanych przez podmioty niezaliczone do sektora </t>
  </si>
  <si>
    <t xml:space="preserve">finansów publicznych </t>
  </si>
  <si>
    <t xml:space="preserve">                                                         w złotych</t>
  </si>
  <si>
    <t>Nazwa działu, rozdziału, zadania</t>
  </si>
  <si>
    <t>Plan dotacji według uchwały    
nr 583/XXV/2004                            
Rady Miasta Lublin
z 30.12.2004 r.</t>
  </si>
  <si>
    <t>Zmiany</t>
  </si>
  <si>
    <t>Plan dotacji
po zmianach</t>
  </si>
  <si>
    <t>Przeznaczenie dotacji (cel publiczny)</t>
  </si>
  <si>
    <r>
      <t>z tego:</t>
    </r>
    <r>
      <rPr>
        <b/>
        <sz val="11"/>
        <rFont val="Arial CE"/>
        <family val="2"/>
      </rPr>
      <t xml:space="preserve">
Zadania własne</t>
    </r>
  </si>
  <si>
    <t>Kultura i ochrona dziedzictwa narodowego</t>
  </si>
  <si>
    <t>upowszechnianie kultury i sztuki, w tym:</t>
  </si>
  <si>
    <t>upowszechnianie kultury wśród mieszkańców miasta</t>
  </si>
  <si>
    <t>Zadania realizowane na podstawie porozumień 
i umów</t>
  </si>
  <si>
    <t>Zadania zlecone</t>
  </si>
  <si>
    <t>Centrum Kultury; ul. Peowiaków12, 20-007 Lublin</t>
  </si>
  <si>
    <t>Miejska Biblioteka Publiczna im. H. Łopacińskiego; ul. Peowiaków 12, 20-007 Lublin</t>
  </si>
  <si>
    <t>Zespół Pieśni i Tańca "Lublin" im. W. Kaniorowej; ul. I Armii Wojska Polskiego 3, 20-078 Lublin</t>
  </si>
  <si>
    <t>Biuro Wystaw Artystycznych; ul. Grodzka 5a, 20-112 Lublin</t>
  </si>
  <si>
    <t>Lubelskie Towarzystwo Gitarowe; ul. Okopowa 12/18, 20-022 Lublin</t>
  </si>
  <si>
    <t>Załącznik nr 3</t>
  </si>
  <si>
    <t>wydawnictwa kulturalne</t>
  </si>
  <si>
    <t>do zarządzenia nr 189/2005</t>
  </si>
  <si>
    <t>z dnia 13 czerwca 2005 roku</t>
  </si>
  <si>
    <t>Centrum Kultury; ul. Peowiaków 12, 20-007 Lublin</t>
  </si>
  <si>
    <t>Ośrodek "Brama Grodzka - Teatr NN"; ul. Grodzka 21, 20-112 Lublin</t>
  </si>
  <si>
    <t>Teatr im. H. Ch. Andersena; ul. Dominikańska 1, 20-111 Lublin</t>
  </si>
  <si>
    <t>Ośrodek "Brama Grodzka - Teatr NN";ul. Grodzka 21, 20-112 Lublin</t>
  </si>
  <si>
    <t>Skarbnik Miasta Lublin</t>
  </si>
  <si>
    <t>mgr Irena Szumlak</t>
  </si>
  <si>
    <t>Z up. Prezydenta Miasta Lublin</t>
  </si>
  <si>
    <t>ZASTĘPCA PREZYDENTA</t>
  </si>
  <si>
    <t>dr Wiesław Perdeus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</si>
</sst>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 style="dashed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" borderId="5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5" fillId="4" borderId="8" xfId="0" applyFont="1" applyFill="1" applyBorder="1" applyAlignment="1">
      <alignment/>
    </xf>
    <xf numFmtId="3" fontId="5" fillId="4" borderId="8" xfId="0" applyNumberFormat="1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5" fillId="3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3" fontId="0" fillId="3" borderId="9" xfId="0" applyNumberFormat="1" applyFont="1" applyFill="1" applyBorder="1" applyAlignment="1">
      <alignment wrapText="1"/>
    </xf>
    <xf numFmtId="3" fontId="4" fillId="5" borderId="5" xfId="0" applyNumberFormat="1" applyFont="1" applyFill="1" applyBorder="1" applyAlignment="1">
      <alignment/>
    </xf>
    <xf numFmtId="0" fontId="5" fillId="3" borderId="8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4" borderId="8" xfId="0" applyFont="1" applyFill="1" applyBorder="1" applyAlignment="1">
      <alignment wrapText="1"/>
    </xf>
    <xf numFmtId="3" fontId="0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0" fontId="6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/>
    </xf>
    <xf numFmtId="0" fontId="0" fillId="3" borderId="17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/>
    </xf>
    <xf numFmtId="3" fontId="4" fillId="3" borderId="18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4" fillId="3" borderId="19" xfId="0" applyNumberFormat="1" applyFont="1" applyFill="1" applyBorder="1" applyAlignment="1">
      <alignment wrapText="1"/>
    </xf>
    <xf numFmtId="3" fontId="4" fillId="3" borderId="20" xfId="0" applyNumberFormat="1" applyFont="1" applyFill="1" applyBorder="1" applyAlignment="1">
      <alignment wrapText="1"/>
    </xf>
    <xf numFmtId="0" fontId="4" fillId="3" borderId="18" xfId="0" applyFont="1" applyFill="1" applyBorder="1" applyAlignment="1">
      <alignment/>
    </xf>
    <xf numFmtId="3" fontId="4" fillId="3" borderId="21" xfId="0" applyNumberFormat="1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3" borderId="22" xfId="0" applyFont="1" applyFill="1" applyBorder="1" applyAlignment="1">
      <alignment/>
    </xf>
    <xf numFmtId="3" fontId="0" fillId="3" borderId="23" xfId="0" applyNumberFormat="1" applyFont="1" applyFill="1" applyBorder="1" applyAlignment="1">
      <alignment wrapText="1"/>
    </xf>
    <xf numFmtId="3" fontId="0" fillId="3" borderId="22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 wrapText="1"/>
    </xf>
    <xf numFmtId="3" fontId="4" fillId="3" borderId="18" xfId="0" applyNumberFormat="1" applyFont="1" applyFill="1" applyBorder="1" applyAlignment="1">
      <alignment wrapText="1"/>
    </xf>
    <xf numFmtId="3" fontId="4" fillId="3" borderId="24" xfId="0" applyNumberFormat="1" applyFont="1" applyFill="1" applyBorder="1" applyAlignment="1">
      <alignment wrapText="1"/>
    </xf>
    <xf numFmtId="3" fontId="4" fillId="3" borderId="25" xfId="0" applyNumberFormat="1" applyFont="1" applyFill="1" applyBorder="1" applyAlignment="1">
      <alignment wrapText="1"/>
    </xf>
    <xf numFmtId="0" fontId="4" fillId="2" borderId="26" xfId="0" applyFont="1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6" borderId="8" xfId="0" applyFont="1" applyFill="1" applyBorder="1" applyAlignment="1">
      <alignment wrapText="1"/>
    </xf>
    <xf numFmtId="0" fontId="0" fillId="0" borderId="1" xfId="0" applyFont="1" applyBorder="1" applyAlignment="1">
      <alignment/>
    </xf>
    <xf numFmtId="3" fontId="0" fillId="3" borderId="5" xfId="0" applyNumberFormat="1" applyFont="1" applyFill="1" applyBorder="1" applyAlignment="1">
      <alignment/>
    </xf>
    <xf numFmtId="3" fontId="5" fillId="4" borderId="8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7" fillId="3" borderId="6" xfId="0" applyFont="1" applyFill="1" applyBorder="1" applyAlignment="1">
      <alignment wrapText="1"/>
    </xf>
    <xf numFmtId="3" fontId="7" fillId="3" borderId="6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5" borderId="1" xfId="0" applyFont="1" applyFill="1" applyBorder="1" applyAlignment="1">
      <alignment/>
    </xf>
    <xf numFmtId="0" fontId="10" fillId="0" borderId="0" xfId="0" applyFont="1" applyAlignment="1">
      <alignment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3" fontId="4" fillId="5" borderId="1" xfId="0" applyNumberFormat="1" applyFont="1" applyFill="1" applyBorder="1" applyAlignment="1">
      <alignment wrapText="1"/>
    </xf>
    <xf numFmtId="3" fontId="5" fillId="3" borderId="16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7" xfId="0" applyFont="1" applyFill="1" applyBorder="1" applyAlignment="1">
      <alignment wrapText="1"/>
    </xf>
    <xf numFmtId="3" fontId="7" fillId="3" borderId="27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3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0" fillId="0" borderId="30" xfId="0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6" borderId="8" xfId="0" applyFont="1" applyFill="1" applyBorder="1" applyAlignment="1">
      <alignment/>
    </xf>
    <xf numFmtId="3" fontId="5" fillId="6" borderId="8" xfId="0" applyNumberFormat="1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3" fontId="5" fillId="2" borderId="8" xfId="0" applyNumberFormat="1" applyFont="1" applyFill="1" applyBorder="1" applyAlignment="1">
      <alignment wrapText="1"/>
    </xf>
    <xf numFmtId="3" fontId="5" fillId="0" borderId="8" xfId="0" applyNumberFormat="1" applyFont="1" applyBorder="1" applyAlignment="1">
      <alignment wrapText="1"/>
    </xf>
    <xf numFmtId="0" fontId="5" fillId="0" borderId="7" xfId="0" applyFont="1" applyBorder="1" applyAlignment="1">
      <alignment/>
    </xf>
    <xf numFmtId="0" fontId="0" fillId="2" borderId="7" xfId="0" applyFont="1" applyFill="1" applyBorder="1" applyAlignment="1">
      <alignment/>
    </xf>
    <xf numFmtId="3" fontId="0" fillId="2" borderId="7" xfId="0" applyNumberFormat="1" applyFont="1" applyFill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2" borderId="22" xfId="0" applyNumberFormat="1" applyFont="1" applyFill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0" fontId="0" fillId="0" borderId="2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wrapText="1"/>
    </xf>
    <xf numFmtId="3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4" fillId="3" borderId="0" xfId="0" applyFont="1" applyFill="1" applyAlignment="1">
      <alignment/>
    </xf>
    <xf numFmtId="0" fontId="4" fillId="0" borderId="26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4" fillId="2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3" fontId="4" fillId="2" borderId="5" xfId="0" applyNumberFormat="1" applyFont="1" applyFill="1" applyBorder="1" applyAlignment="1">
      <alignment wrapText="1"/>
    </xf>
    <xf numFmtId="0" fontId="0" fillId="3" borderId="0" xfId="0" applyFont="1" applyFill="1" applyAlignment="1">
      <alignment/>
    </xf>
    <xf numFmtId="0" fontId="4" fillId="0" borderId="18" xfId="0" applyFont="1" applyBorder="1" applyAlignment="1">
      <alignment wrapText="1"/>
    </xf>
    <xf numFmtId="0" fontId="4" fillId="2" borderId="7" xfId="0" applyFont="1" applyFill="1" applyBorder="1" applyAlignment="1">
      <alignment/>
    </xf>
    <xf numFmtId="3" fontId="4" fillId="0" borderId="18" xfId="0" applyNumberFormat="1" applyFont="1" applyBorder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" fontId="11" fillId="3" borderId="32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2" borderId="17" xfId="0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4" fillId="0" borderId="33" xfId="0" applyFont="1" applyBorder="1" applyAlignment="1">
      <alignment wrapText="1"/>
    </xf>
    <xf numFmtId="3" fontId="4" fillId="0" borderId="33" xfId="0" applyNumberFormat="1" applyFont="1" applyBorder="1" applyAlignment="1">
      <alignment wrapText="1"/>
    </xf>
    <xf numFmtId="0" fontId="4" fillId="2" borderId="18" xfId="0" applyFont="1" applyFill="1" applyBorder="1" applyAlignment="1">
      <alignment wrapText="1"/>
    </xf>
    <xf numFmtId="3" fontId="4" fillId="2" borderId="18" xfId="0" applyNumberFormat="1" applyFont="1" applyFill="1" applyBorder="1" applyAlignment="1">
      <alignment wrapText="1"/>
    </xf>
    <xf numFmtId="0" fontId="4" fillId="2" borderId="34" xfId="0" applyFont="1" applyFill="1" applyBorder="1" applyAlignment="1">
      <alignment wrapText="1"/>
    </xf>
    <xf numFmtId="3" fontId="4" fillId="2" borderId="34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5" xfId="0" applyFont="1" applyFill="1" applyBorder="1" applyAlignment="1">
      <alignment wrapText="1"/>
    </xf>
    <xf numFmtId="0" fontId="0" fillId="3" borderId="35" xfId="0" applyFont="1" applyFill="1" applyBorder="1" applyAlignment="1">
      <alignment/>
    </xf>
    <xf numFmtId="3" fontId="4" fillId="2" borderId="35" xfId="0" applyNumberFormat="1" applyFont="1" applyFill="1" applyBorder="1" applyAlignment="1">
      <alignment wrapText="1"/>
    </xf>
    <xf numFmtId="0" fontId="4" fillId="3" borderId="24" xfId="0" applyFont="1" applyFill="1" applyBorder="1" applyAlignment="1">
      <alignment/>
    </xf>
    <xf numFmtId="3" fontId="5" fillId="2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9-r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1.125" style="0" customWidth="1"/>
    <col min="4" max="4" width="19.375" style="0" customWidth="1"/>
    <col min="5" max="5" width="17.75390625" style="0" customWidth="1"/>
    <col min="6" max="6" width="16.75390625" style="0" customWidth="1"/>
    <col min="7" max="7" width="50.75390625" style="0" customWidth="1"/>
  </cols>
  <sheetData>
    <row r="1" ht="18.75" customHeight="1">
      <c r="G1" s="100" t="s">
        <v>53</v>
      </c>
    </row>
    <row r="2" spans="1:7" ht="18.75" customHeight="1">
      <c r="A2" s="2" t="s">
        <v>75</v>
      </c>
      <c r="G2" s="101" t="s">
        <v>96</v>
      </c>
    </row>
    <row r="3" spans="1:7" ht="18.75" customHeight="1">
      <c r="A3" s="2" t="s">
        <v>76</v>
      </c>
      <c r="B3" s="26"/>
      <c r="C3" s="26"/>
      <c r="D3" s="26"/>
      <c r="E3" s="26"/>
      <c r="F3" s="26"/>
      <c r="G3" s="101" t="s">
        <v>0</v>
      </c>
    </row>
    <row r="4" spans="1:7" ht="18.75" customHeight="1">
      <c r="A4" s="2"/>
      <c r="B4" s="26"/>
      <c r="C4" s="26"/>
      <c r="D4" s="26"/>
      <c r="E4" s="26"/>
      <c r="F4" s="26"/>
      <c r="G4" s="101" t="s">
        <v>97</v>
      </c>
    </row>
    <row r="5" ht="18.75" customHeight="1" thickBot="1">
      <c r="G5" s="3" t="s">
        <v>77</v>
      </c>
    </row>
    <row r="6" spans="1:7" ht="81" customHeight="1" thickBot="1" thickTop="1">
      <c r="A6" s="75" t="s">
        <v>8</v>
      </c>
      <c r="B6" s="74" t="s">
        <v>57</v>
      </c>
      <c r="C6" s="74" t="s">
        <v>78</v>
      </c>
      <c r="D6" s="102" t="s">
        <v>79</v>
      </c>
      <c r="E6" s="103" t="s">
        <v>80</v>
      </c>
      <c r="F6" s="103" t="s">
        <v>81</v>
      </c>
      <c r="G6" s="103" t="s">
        <v>82</v>
      </c>
    </row>
    <row r="7" spans="1:7" ht="12" customHeight="1" thickBot="1" thickTop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</row>
    <row r="8" spans="1:7" ht="24.75" customHeight="1" thickBot="1" thickTop="1">
      <c r="A8" s="104"/>
      <c r="B8" s="104"/>
      <c r="C8" s="105" t="s">
        <v>12</v>
      </c>
      <c r="D8" s="106">
        <v>28883900</v>
      </c>
      <c r="E8" s="106">
        <f>E9</f>
        <v>-74000</v>
      </c>
      <c r="F8" s="106">
        <f aca="true" t="shared" si="0" ref="F8:F15">D8+E8</f>
        <v>28809900</v>
      </c>
      <c r="G8" s="107"/>
    </row>
    <row r="9" spans="1:7" ht="28.5" customHeight="1" thickBot="1">
      <c r="A9" s="83"/>
      <c r="B9" s="83"/>
      <c r="C9" s="108" t="s">
        <v>83</v>
      </c>
      <c r="D9" s="109">
        <v>26014500</v>
      </c>
      <c r="E9" s="109">
        <f>E10</f>
        <v>-74000</v>
      </c>
      <c r="F9" s="109">
        <f t="shared" si="0"/>
        <v>25940500</v>
      </c>
      <c r="G9" s="110"/>
    </row>
    <row r="10" spans="1:7" ht="19.5" customHeight="1" thickTop="1">
      <c r="A10" s="111">
        <v>921</v>
      </c>
      <c r="B10" s="111"/>
      <c r="C10" s="82" t="s">
        <v>84</v>
      </c>
      <c r="D10" s="112">
        <v>461000</v>
      </c>
      <c r="E10" s="112">
        <f>E11</f>
        <v>-74000</v>
      </c>
      <c r="F10" s="112">
        <f t="shared" si="0"/>
        <v>387000</v>
      </c>
      <c r="G10" s="82"/>
    </row>
    <row r="11" spans="1:7" ht="19.5" customHeight="1">
      <c r="A11" s="113"/>
      <c r="B11" s="114">
        <v>92105</v>
      </c>
      <c r="C11" s="115" t="s">
        <v>67</v>
      </c>
      <c r="D11" s="116">
        <v>461000</v>
      </c>
      <c r="E11" s="116">
        <f>E12</f>
        <v>-74000</v>
      </c>
      <c r="F11" s="117">
        <f t="shared" si="0"/>
        <v>387000</v>
      </c>
      <c r="G11" s="114"/>
    </row>
    <row r="12" spans="1:7" ht="19.5" customHeight="1">
      <c r="A12" s="113"/>
      <c r="B12" s="118"/>
      <c r="C12" s="119" t="s">
        <v>85</v>
      </c>
      <c r="D12" s="120">
        <v>461000</v>
      </c>
      <c r="E12" s="120">
        <f>E13</f>
        <v>-74000</v>
      </c>
      <c r="F12" s="121">
        <f t="shared" si="0"/>
        <v>387000</v>
      </c>
      <c r="G12" s="122"/>
    </row>
    <row r="13" spans="1:7" ht="19.5" customHeight="1">
      <c r="A13" s="113"/>
      <c r="B13" s="123"/>
      <c r="C13" s="124" t="s">
        <v>70</v>
      </c>
      <c r="D13" s="125">
        <v>366000</v>
      </c>
      <c r="E13" s="125">
        <v>-74000</v>
      </c>
      <c r="F13" s="126">
        <f t="shared" si="0"/>
        <v>292000</v>
      </c>
      <c r="G13" s="127" t="s">
        <v>86</v>
      </c>
    </row>
    <row r="14" spans="1:7" ht="32.25" customHeight="1" thickBot="1">
      <c r="A14" s="128"/>
      <c r="B14" s="128"/>
      <c r="C14" s="129" t="s">
        <v>87</v>
      </c>
      <c r="D14" s="130">
        <v>600000</v>
      </c>
      <c r="E14" s="130"/>
      <c r="F14" s="130">
        <f t="shared" si="0"/>
        <v>600000</v>
      </c>
      <c r="G14" s="131"/>
    </row>
    <row r="15" spans="1:7" ht="21" customHeight="1" thickTop="1">
      <c r="A15" s="132"/>
      <c r="B15" s="132"/>
      <c r="C15" s="133" t="s">
        <v>88</v>
      </c>
      <c r="D15" s="134">
        <v>2269400</v>
      </c>
      <c r="E15" s="134"/>
      <c r="F15" s="134">
        <f t="shared" si="0"/>
        <v>2269400</v>
      </c>
      <c r="G15" s="132"/>
    </row>
    <row r="18" spans="3:6" ht="15">
      <c r="C18" s="26" t="s">
        <v>102</v>
      </c>
      <c r="F18" s="26" t="s">
        <v>104</v>
      </c>
    </row>
    <row r="19" spans="3:6" ht="15">
      <c r="C19" s="92" t="s">
        <v>103</v>
      </c>
      <c r="F19" s="26" t="s">
        <v>105</v>
      </c>
    </row>
    <row r="20" ht="15">
      <c r="F20" s="92" t="s">
        <v>106</v>
      </c>
    </row>
  </sheetData>
  <printOptions horizontalCentered="1"/>
  <pageMargins left="0.5905511811023623" right="0.5905511811023623" top="0.6692913385826772" bottom="0.5905511811023623" header="0.5118110236220472" footer="0.5118110236220472"/>
  <pageSetup firstPageNumber="3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customWidth="1"/>
    <col min="12" max="12" width="11.00390625" style="1" customWidth="1"/>
    <col min="13" max="16384" width="9.125" style="1" customWidth="1"/>
  </cols>
  <sheetData>
    <row r="1" ht="18" customHeight="1">
      <c r="G1" s="1" t="s">
        <v>69</v>
      </c>
    </row>
    <row r="2" ht="18" customHeight="1">
      <c r="G2" s="1" t="s">
        <v>96</v>
      </c>
    </row>
    <row r="3" ht="18" customHeight="1">
      <c r="G3" s="1" t="s">
        <v>0</v>
      </c>
    </row>
    <row r="4" spans="4:7" ht="18" customHeight="1">
      <c r="D4" s="2" t="s">
        <v>55</v>
      </c>
      <c r="G4" s="1" t="s">
        <v>97</v>
      </c>
    </row>
    <row r="5" ht="18.75" customHeight="1" thickBot="1">
      <c r="H5" s="3" t="s">
        <v>2</v>
      </c>
    </row>
    <row r="6" spans="1:8" ht="86.25" customHeight="1" thickBot="1" thickTop="1">
      <c r="A6" s="74" t="s">
        <v>56</v>
      </c>
      <c r="B6" s="74" t="s">
        <v>57</v>
      </c>
      <c r="C6" s="75" t="s">
        <v>3</v>
      </c>
      <c r="D6" s="75" t="s">
        <v>58</v>
      </c>
      <c r="E6" s="75" t="s">
        <v>59</v>
      </c>
      <c r="F6" s="75" t="s">
        <v>11</v>
      </c>
      <c r="G6" s="75" t="s">
        <v>7</v>
      </c>
      <c r="H6" s="75" t="s">
        <v>60</v>
      </c>
    </row>
    <row r="7" spans="1:8" ht="18.75" customHeight="1" thickBot="1" thickTop="1">
      <c r="A7" s="76">
        <v>1</v>
      </c>
      <c r="B7" s="76">
        <v>2</v>
      </c>
      <c r="C7" s="76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</row>
    <row r="8" spans="1:12" ht="18.75" customHeight="1" thickBot="1" thickTop="1">
      <c r="A8" s="27"/>
      <c r="B8" s="78"/>
      <c r="C8" s="78"/>
      <c r="D8" s="79" t="s">
        <v>61</v>
      </c>
      <c r="E8" s="96">
        <v>788079694</v>
      </c>
      <c r="F8" s="96">
        <f>F10</f>
        <v>97000</v>
      </c>
      <c r="G8" s="96">
        <f>G10</f>
        <v>97000</v>
      </c>
      <c r="H8" s="96">
        <f>E8+G8-F8</f>
        <v>788079694</v>
      </c>
      <c r="I8" s="4"/>
      <c r="J8" s="4"/>
      <c r="K8" s="4"/>
      <c r="L8" s="4"/>
    </row>
    <row r="9" spans="1:10" ht="17.25" customHeight="1">
      <c r="A9" s="14"/>
      <c r="B9" s="14"/>
      <c r="C9" s="14"/>
      <c r="D9" s="14" t="s">
        <v>62</v>
      </c>
      <c r="E9" s="84"/>
      <c r="F9" s="84"/>
      <c r="G9" s="84"/>
      <c r="H9" s="84"/>
      <c r="J9" s="80"/>
    </row>
    <row r="10" spans="1:12" ht="14.25" customHeight="1" thickBot="1">
      <c r="A10" s="30"/>
      <c r="B10" s="30"/>
      <c r="C10" s="30"/>
      <c r="D10" s="16" t="s">
        <v>5</v>
      </c>
      <c r="E10" s="17">
        <v>706071873</v>
      </c>
      <c r="F10" s="17">
        <f aca="true" t="shared" si="0" ref="F10:G12">F11</f>
        <v>97000</v>
      </c>
      <c r="G10" s="17">
        <f t="shared" si="0"/>
        <v>97000</v>
      </c>
      <c r="H10" s="17">
        <f aca="true" t="shared" si="1" ref="H10:H24">E10+G10-F10</f>
        <v>706071873</v>
      </c>
      <c r="I10" s="4"/>
      <c r="J10" s="4"/>
      <c r="L10" s="4"/>
    </row>
    <row r="11" spans="1:8" ht="18.75" customHeight="1" thickTop="1">
      <c r="A11" s="22">
        <v>921</v>
      </c>
      <c r="B11" s="22"/>
      <c r="C11" s="22"/>
      <c r="D11" s="43" t="s">
        <v>66</v>
      </c>
      <c r="E11" s="85">
        <v>13749000</v>
      </c>
      <c r="F11" s="85">
        <f t="shared" si="0"/>
        <v>97000</v>
      </c>
      <c r="G11" s="85">
        <f t="shared" si="0"/>
        <v>97000</v>
      </c>
      <c r="H11" s="85">
        <f t="shared" si="1"/>
        <v>13749000</v>
      </c>
    </row>
    <row r="12" spans="1:12" ht="18.75" customHeight="1">
      <c r="A12" s="27"/>
      <c r="B12" s="30">
        <v>92105</v>
      </c>
      <c r="C12" s="53"/>
      <c r="D12" s="30" t="s">
        <v>67</v>
      </c>
      <c r="E12" s="35">
        <v>992000</v>
      </c>
      <c r="F12" s="35">
        <f t="shared" si="0"/>
        <v>97000</v>
      </c>
      <c r="G12" s="35">
        <f t="shared" si="0"/>
        <v>97000</v>
      </c>
      <c r="H12" s="35">
        <f t="shared" si="1"/>
        <v>992000</v>
      </c>
      <c r="J12" s="4"/>
      <c r="L12" s="4"/>
    </row>
    <row r="13" spans="1:12" ht="19.5" customHeight="1">
      <c r="A13" s="137"/>
      <c r="B13" s="138"/>
      <c r="C13" s="138"/>
      <c r="D13" s="139" t="s">
        <v>73</v>
      </c>
      <c r="E13" s="140">
        <v>749000</v>
      </c>
      <c r="F13" s="140">
        <f>F14+F20</f>
        <v>97000</v>
      </c>
      <c r="G13" s="140">
        <f>G14+G20</f>
        <v>97000</v>
      </c>
      <c r="H13" s="140">
        <f t="shared" si="1"/>
        <v>749000</v>
      </c>
      <c r="J13" s="4"/>
      <c r="L13" s="4"/>
    </row>
    <row r="14" spans="1:12" s="6" customFormat="1" ht="18" customHeight="1">
      <c r="A14" s="137"/>
      <c r="B14" s="137"/>
      <c r="C14" s="137"/>
      <c r="D14" s="141" t="s">
        <v>70</v>
      </c>
      <c r="E14" s="142">
        <v>378000</v>
      </c>
      <c r="F14" s="142">
        <f>SUM(F15:F19)</f>
        <v>91000</v>
      </c>
      <c r="G14" s="142">
        <f>SUM(G15:G19)</f>
        <v>91000</v>
      </c>
      <c r="H14" s="142">
        <f t="shared" si="1"/>
        <v>378000</v>
      </c>
      <c r="J14" s="81"/>
      <c r="L14" s="81"/>
    </row>
    <row r="15" spans="1:12" s="6" customFormat="1" ht="27" customHeight="1">
      <c r="A15" s="143"/>
      <c r="B15" s="143"/>
      <c r="C15" s="144">
        <v>2620</v>
      </c>
      <c r="D15" s="145" t="s">
        <v>74</v>
      </c>
      <c r="E15" s="146">
        <v>12000</v>
      </c>
      <c r="F15" s="146">
        <v>12000</v>
      </c>
      <c r="G15" s="146"/>
      <c r="H15" s="146">
        <f t="shared" si="1"/>
        <v>0</v>
      </c>
      <c r="J15" s="81"/>
      <c r="L15" s="81"/>
    </row>
    <row r="16" spans="1:12" s="6" customFormat="1" ht="27" customHeight="1">
      <c r="A16" s="143"/>
      <c r="B16" s="143"/>
      <c r="C16" s="144">
        <v>2800</v>
      </c>
      <c r="D16" s="145" t="s">
        <v>71</v>
      </c>
      <c r="E16" s="147"/>
      <c r="F16" s="147"/>
      <c r="G16" s="147">
        <v>86000</v>
      </c>
      <c r="H16" s="147">
        <f t="shared" si="1"/>
        <v>86000</v>
      </c>
      <c r="J16" s="81"/>
      <c r="L16" s="81"/>
    </row>
    <row r="17" spans="1:12" s="6" customFormat="1" ht="26.25" customHeight="1">
      <c r="A17" s="143"/>
      <c r="B17" s="143"/>
      <c r="C17" s="144">
        <v>2810</v>
      </c>
      <c r="D17" s="145" t="s">
        <v>64</v>
      </c>
      <c r="E17" s="147">
        <v>100000</v>
      </c>
      <c r="F17" s="147">
        <v>67000</v>
      </c>
      <c r="G17" s="147"/>
      <c r="H17" s="147">
        <f t="shared" si="1"/>
        <v>33000</v>
      </c>
      <c r="J17" s="81"/>
      <c r="L17" s="81"/>
    </row>
    <row r="18" spans="1:12" s="6" customFormat="1" ht="27.75" customHeight="1">
      <c r="A18" s="143"/>
      <c r="B18" s="143"/>
      <c r="C18" s="148">
        <v>2820</v>
      </c>
      <c r="D18" s="149" t="s">
        <v>51</v>
      </c>
      <c r="E18" s="150">
        <v>220000</v>
      </c>
      <c r="F18" s="150"/>
      <c r="G18" s="150">
        <v>5000</v>
      </c>
      <c r="H18" s="150">
        <f t="shared" si="1"/>
        <v>225000</v>
      </c>
      <c r="J18" s="81"/>
      <c r="L18" s="81"/>
    </row>
    <row r="19" spans="1:12" s="6" customFormat="1" ht="39" customHeight="1">
      <c r="A19" s="143"/>
      <c r="B19" s="143"/>
      <c r="C19" s="151">
        <v>2830</v>
      </c>
      <c r="D19" s="152" t="s">
        <v>65</v>
      </c>
      <c r="E19" s="153">
        <v>46000</v>
      </c>
      <c r="F19" s="153">
        <v>12000</v>
      </c>
      <c r="G19" s="153"/>
      <c r="H19" s="153">
        <f t="shared" si="1"/>
        <v>34000</v>
      </c>
      <c r="J19" s="81"/>
      <c r="L19" s="81"/>
    </row>
    <row r="20" spans="1:12" s="6" customFormat="1" ht="17.25" customHeight="1">
      <c r="A20" s="137"/>
      <c r="B20" s="137"/>
      <c r="C20" s="137"/>
      <c r="D20" s="141" t="s">
        <v>95</v>
      </c>
      <c r="E20" s="142">
        <v>61000</v>
      </c>
      <c r="F20" s="142">
        <f>F21+F22</f>
        <v>6000</v>
      </c>
      <c r="G20" s="142">
        <f>G21+G22</f>
        <v>6000</v>
      </c>
      <c r="H20" s="142">
        <f t="shared" si="1"/>
        <v>61000</v>
      </c>
      <c r="J20" s="81"/>
      <c r="L20" s="81"/>
    </row>
    <row r="21" spans="1:12" s="6" customFormat="1" ht="27" customHeight="1">
      <c r="A21" s="143"/>
      <c r="B21" s="143"/>
      <c r="C21" s="144">
        <v>2620</v>
      </c>
      <c r="D21" s="145" t="s">
        <v>74</v>
      </c>
      <c r="E21" s="147">
        <v>6000</v>
      </c>
      <c r="F21" s="147">
        <v>6000</v>
      </c>
      <c r="G21" s="147"/>
      <c r="H21" s="147">
        <f t="shared" si="1"/>
        <v>0</v>
      </c>
      <c r="J21" s="81"/>
      <c r="L21" s="81"/>
    </row>
    <row r="22" spans="1:12" s="6" customFormat="1" ht="28.5" customHeight="1">
      <c r="A22" s="143"/>
      <c r="B22" s="143"/>
      <c r="C22" s="144">
        <v>2800</v>
      </c>
      <c r="D22" s="145" t="s">
        <v>71</v>
      </c>
      <c r="E22" s="147"/>
      <c r="F22" s="147"/>
      <c r="G22" s="147">
        <v>6000</v>
      </c>
      <c r="H22" s="147">
        <f t="shared" si="1"/>
        <v>6000</v>
      </c>
      <c r="J22" s="81"/>
      <c r="L22" s="81"/>
    </row>
    <row r="23" spans="1:8" ht="29.25" customHeight="1" thickBot="1">
      <c r="A23" s="14"/>
      <c r="B23" s="14"/>
      <c r="C23" s="87"/>
      <c r="D23" s="88" t="s">
        <v>68</v>
      </c>
      <c r="E23" s="89">
        <v>2638000</v>
      </c>
      <c r="F23" s="89"/>
      <c r="G23" s="89"/>
      <c r="H23" s="89">
        <f t="shared" si="1"/>
        <v>2638000</v>
      </c>
    </row>
    <row r="24" spans="1:8" s="6" customFormat="1" ht="19.5" customHeight="1" thickBot="1" thickTop="1">
      <c r="A24" s="97"/>
      <c r="B24" s="86"/>
      <c r="C24" s="86"/>
      <c r="D24" s="98" t="s">
        <v>72</v>
      </c>
      <c r="E24" s="99">
        <v>79369821</v>
      </c>
      <c r="F24" s="99"/>
      <c r="G24" s="99"/>
      <c r="H24" s="99">
        <f t="shared" si="1"/>
        <v>79369821</v>
      </c>
    </row>
    <row r="25" spans="1:8" s="90" customFormat="1" ht="19.5" customHeight="1" hidden="1">
      <c r="A25" s="91"/>
      <c r="B25" s="91"/>
      <c r="C25" s="93">
        <v>4610</v>
      </c>
      <c r="D25" s="94" t="s">
        <v>63</v>
      </c>
      <c r="E25" s="95"/>
      <c r="F25" s="95"/>
      <c r="G25" s="95"/>
      <c r="H25" s="95"/>
    </row>
    <row r="26" ht="13.5" thickTop="1"/>
    <row r="28" spans="3:6" ht="15">
      <c r="C28" s="26" t="s">
        <v>102</v>
      </c>
      <c r="F28" s="26" t="s">
        <v>104</v>
      </c>
    </row>
    <row r="29" spans="3:6" ht="15">
      <c r="C29" s="92" t="s">
        <v>103</v>
      </c>
      <c r="F29" s="26" t="s">
        <v>105</v>
      </c>
    </row>
    <row r="30" ht="15">
      <c r="F30" s="92" t="s">
        <v>106</v>
      </c>
    </row>
  </sheetData>
  <printOptions horizontalCentered="1"/>
  <pageMargins left="0.5905511811023623" right="0.5905511811023623" top="0.6692913385826772" bottom="0.5905511811023623" header="0.5118110236220472" footer="0.5118110236220472"/>
  <pageSetup firstPageNumber="4" useFirstPageNumber="1"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6.375" style="0" customWidth="1"/>
    <col min="4" max="4" width="102.625" style="0" customWidth="1"/>
    <col min="5" max="5" width="1.625" style="0" hidden="1" customWidth="1"/>
    <col min="6" max="6" width="20.875" style="0" customWidth="1"/>
    <col min="7" max="7" width="19.125" style="0" customWidth="1"/>
    <col min="8" max="8" width="11.125" style="0" customWidth="1"/>
    <col min="9" max="9" width="12.125" style="0" customWidth="1"/>
  </cols>
  <sheetData>
    <row r="1" ht="16.5" customHeight="1">
      <c r="F1" s="4" t="s">
        <v>94</v>
      </c>
    </row>
    <row r="2" spans="1:6" ht="16.5" customHeight="1">
      <c r="A2" s="8"/>
      <c r="F2" s="1" t="s">
        <v>96</v>
      </c>
    </row>
    <row r="3" spans="1:6" ht="15.75" customHeight="1">
      <c r="A3" s="8"/>
      <c r="C3" s="26"/>
      <c r="D3" s="2" t="s">
        <v>14</v>
      </c>
      <c r="F3" s="1" t="s">
        <v>0</v>
      </c>
    </row>
    <row r="4" spans="3:6" ht="16.5" customHeight="1">
      <c r="C4" s="26"/>
      <c r="D4" s="2" t="s">
        <v>15</v>
      </c>
      <c r="F4" s="1" t="s">
        <v>97</v>
      </c>
    </row>
    <row r="5" ht="11.25" customHeight="1"/>
    <row r="6" ht="18.75" customHeight="1" thickBot="1">
      <c r="G6" s="3" t="s">
        <v>2</v>
      </c>
    </row>
    <row r="7" spans="1:7" ht="21" customHeight="1" thickTop="1">
      <c r="A7" s="186" t="s">
        <v>8</v>
      </c>
      <c r="B7" s="189" t="s">
        <v>9</v>
      </c>
      <c r="C7" s="189" t="s">
        <v>3</v>
      </c>
      <c r="D7" s="186" t="s">
        <v>10</v>
      </c>
      <c r="F7" s="184" t="s">
        <v>1</v>
      </c>
      <c r="G7" s="185"/>
    </row>
    <row r="8" spans="1:7" ht="21" customHeight="1" thickBot="1">
      <c r="A8" s="188"/>
      <c r="B8" s="188"/>
      <c r="C8" s="188"/>
      <c r="D8" s="187"/>
      <c r="E8" s="9" t="s">
        <v>4</v>
      </c>
      <c r="F8" s="9" t="s">
        <v>11</v>
      </c>
      <c r="G8" s="10" t="s">
        <v>7</v>
      </c>
    </row>
    <row r="9" spans="1:7" ht="15.75" customHeight="1" thickBot="1" thickTop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>
        <v>5</v>
      </c>
      <c r="G9" s="12">
        <v>6</v>
      </c>
    </row>
    <row r="10" spans="1:10" ht="17.25" customHeight="1" thickBot="1" thickTop="1">
      <c r="A10" s="50"/>
      <c r="B10" s="50"/>
      <c r="C10" s="50"/>
      <c r="D10" s="51" t="s">
        <v>12</v>
      </c>
      <c r="E10" s="52" t="e">
        <f>E11</f>
        <v>#REF!</v>
      </c>
      <c r="F10" s="52">
        <f>F11</f>
        <v>267500</v>
      </c>
      <c r="G10" s="52">
        <f>G11</f>
        <v>267500</v>
      </c>
      <c r="H10" s="13"/>
      <c r="I10" s="13"/>
      <c r="J10" s="13"/>
    </row>
    <row r="11" spans="1:8" s="1" customFormat="1" ht="18" customHeight="1">
      <c r="A11" s="160"/>
      <c r="B11" s="160"/>
      <c r="C11" s="160"/>
      <c r="D11" s="161" t="s">
        <v>13</v>
      </c>
      <c r="E11" s="162" t="e">
        <f>#REF!</f>
        <v>#REF!</v>
      </c>
      <c r="F11" s="163">
        <f>F12</f>
        <v>267500</v>
      </c>
      <c r="G11" s="163">
        <f>G12</f>
        <v>267500</v>
      </c>
      <c r="H11" s="4"/>
    </row>
    <row r="12" spans="1:8" s="1" customFormat="1" ht="19.5" customHeight="1">
      <c r="A12" s="14"/>
      <c r="B12" s="14"/>
      <c r="C12" s="19"/>
      <c r="D12" s="161" t="s">
        <v>16</v>
      </c>
      <c r="E12" s="164"/>
      <c r="F12" s="163">
        <f>F13</f>
        <v>267500</v>
      </c>
      <c r="G12" s="163">
        <f>G13</f>
        <v>267500</v>
      </c>
      <c r="H12" s="4"/>
    </row>
    <row r="13" spans="1:7" s="1" customFormat="1" ht="14.25" customHeight="1" thickBot="1">
      <c r="A13" s="165"/>
      <c r="B13" s="165"/>
      <c r="C13" s="165"/>
      <c r="D13" s="16" t="s">
        <v>5</v>
      </c>
      <c r="E13" s="38"/>
      <c r="F13" s="17">
        <f>F14+F36+F63</f>
        <v>267500</v>
      </c>
      <c r="G13" s="17">
        <f>G14+G36+G63</f>
        <v>267500</v>
      </c>
    </row>
    <row r="14" spans="1:7" s="7" customFormat="1" ht="18.75" customHeight="1" thickTop="1">
      <c r="A14" s="15">
        <v>854</v>
      </c>
      <c r="B14" s="15"/>
      <c r="C14" s="37"/>
      <c r="D14" s="24" t="s">
        <v>6</v>
      </c>
      <c r="E14" s="39"/>
      <c r="F14" s="25">
        <f aca="true" t="shared" si="0" ref="F14:G16">F15</f>
        <v>69500</v>
      </c>
      <c r="G14" s="25">
        <f t="shared" si="0"/>
        <v>69500</v>
      </c>
    </row>
    <row r="15" spans="1:7" s="7" customFormat="1" ht="26.25" customHeight="1">
      <c r="A15" s="14"/>
      <c r="B15" s="29">
        <v>85412</v>
      </c>
      <c r="C15" s="29"/>
      <c r="D15" s="34" t="s">
        <v>45</v>
      </c>
      <c r="E15" s="39"/>
      <c r="F15" s="40">
        <f t="shared" si="0"/>
        <v>69500</v>
      </c>
      <c r="G15" s="40">
        <f t="shared" si="0"/>
        <v>69500</v>
      </c>
    </row>
    <row r="16" spans="1:7" s="7" customFormat="1" ht="21" customHeight="1">
      <c r="A16" s="14"/>
      <c r="B16" s="27"/>
      <c r="C16" s="14"/>
      <c r="D16" s="54" t="s">
        <v>17</v>
      </c>
      <c r="E16" s="61"/>
      <c r="F16" s="44">
        <f t="shared" si="0"/>
        <v>69500</v>
      </c>
      <c r="G16" s="44">
        <f t="shared" si="0"/>
        <v>69500</v>
      </c>
    </row>
    <row r="17" spans="1:7" s="7" customFormat="1" ht="21" customHeight="1">
      <c r="A17" s="14"/>
      <c r="B17" s="27"/>
      <c r="C17" s="14"/>
      <c r="D17" s="66" t="s">
        <v>49</v>
      </c>
      <c r="E17" s="67"/>
      <c r="F17" s="68">
        <f>F34</f>
        <v>69500</v>
      </c>
      <c r="G17" s="68">
        <f>G34</f>
        <v>69500</v>
      </c>
    </row>
    <row r="18" spans="1:7" s="65" customFormat="1" ht="21" customHeight="1">
      <c r="A18" s="19"/>
      <c r="B18" s="41"/>
      <c r="C18" s="19"/>
      <c r="D18" s="45" t="s">
        <v>54</v>
      </c>
      <c r="E18" s="62"/>
      <c r="F18" s="46"/>
      <c r="G18" s="46">
        <v>7500</v>
      </c>
    </row>
    <row r="19" spans="1:7" s="65" customFormat="1" ht="21" customHeight="1">
      <c r="A19" s="19"/>
      <c r="B19" s="41"/>
      <c r="C19" s="19"/>
      <c r="D19" s="63" t="s">
        <v>18</v>
      </c>
      <c r="E19" s="64"/>
      <c r="F19" s="56"/>
      <c r="G19" s="56">
        <v>7500</v>
      </c>
    </row>
    <row r="20" spans="1:7" s="65" customFormat="1" ht="21" customHeight="1">
      <c r="A20" s="19"/>
      <c r="B20" s="41"/>
      <c r="C20" s="19"/>
      <c r="D20" s="63" t="s">
        <v>19</v>
      </c>
      <c r="E20" s="64"/>
      <c r="F20" s="56"/>
      <c r="G20" s="56">
        <v>7500</v>
      </c>
    </row>
    <row r="21" spans="1:7" s="65" customFormat="1" ht="21" customHeight="1">
      <c r="A21" s="19"/>
      <c r="B21" s="41"/>
      <c r="C21" s="19"/>
      <c r="D21" s="63" t="s">
        <v>20</v>
      </c>
      <c r="E21" s="64"/>
      <c r="F21" s="56"/>
      <c r="G21" s="56">
        <v>7500</v>
      </c>
    </row>
    <row r="22" spans="1:7" s="65" customFormat="1" ht="21" customHeight="1">
      <c r="A22" s="19"/>
      <c r="B22" s="41"/>
      <c r="C22" s="19"/>
      <c r="D22" s="63" t="s">
        <v>21</v>
      </c>
      <c r="E22" s="64"/>
      <c r="F22" s="56"/>
      <c r="G22" s="56">
        <v>5000</v>
      </c>
    </row>
    <row r="23" spans="1:7" s="65" customFormat="1" ht="21" customHeight="1">
      <c r="A23" s="19"/>
      <c r="B23" s="41"/>
      <c r="C23" s="19"/>
      <c r="D23" s="63" t="s">
        <v>22</v>
      </c>
      <c r="E23" s="64"/>
      <c r="F23" s="56"/>
      <c r="G23" s="56">
        <v>4500</v>
      </c>
    </row>
    <row r="24" spans="1:7" s="65" customFormat="1" ht="21" customHeight="1">
      <c r="A24" s="19"/>
      <c r="B24" s="41"/>
      <c r="C24" s="19"/>
      <c r="D24" s="63" t="s">
        <v>23</v>
      </c>
      <c r="E24" s="64"/>
      <c r="F24" s="56"/>
      <c r="G24" s="56">
        <v>4000</v>
      </c>
    </row>
    <row r="25" spans="1:7" s="65" customFormat="1" ht="21" customHeight="1">
      <c r="A25" s="19"/>
      <c r="B25" s="41"/>
      <c r="C25" s="19"/>
      <c r="D25" s="63" t="s">
        <v>24</v>
      </c>
      <c r="E25" s="64"/>
      <c r="F25" s="56"/>
      <c r="G25" s="56">
        <v>4000</v>
      </c>
    </row>
    <row r="26" spans="1:7" s="65" customFormat="1" ht="21" customHeight="1">
      <c r="A26" s="19"/>
      <c r="B26" s="41"/>
      <c r="C26" s="19"/>
      <c r="D26" s="63" t="s">
        <v>25</v>
      </c>
      <c r="E26" s="64"/>
      <c r="F26" s="56"/>
      <c r="G26" s="56">
        <v>4000</v>
      </c>
    </row>
    <row r="27" spans="1:7" s="65" customFormat="1" ht="21" customHeight="1">
      <c r="A27" s="19"/>
      <c r="B27" s="41"/>
      <c r="C27" s="19"/>
      <c r="D27" s="63" t="s">
        <v>46</v>
      </c>
      <c r="E27" s="64"/>
      <c r="F27" s="56"/>
      <c r="G27" s="56">
        <v>4000</v>
      </c>
    </row>
    <row r="28" spans="1:7" s="65" customFormat="1" ht="21" customHeight="1">
      <c r="A28" s="19"/>
      <c r="B28" s="41"/>
      <c r="C28" s="19"/>
      <c r="D28" s="63" t="s">
        <v>26</v>
      </c>
      <c r="E28" s="64"/>
      <c r="F28" s="56"/>
      <c r="G28" s="56">
        <v>4000</v>
      </c>
    </row>
    <row r="29" spans="1:7" s="65" customFormat="1" ht="21" customHeight="1">
      <c r="A29" s="19"/>
      <c r="B29" s="41"/>
      <c r="C29" s="19"/>
      <c r="D29" s="63" t="s">
        <v>50</v>
      </c>
      <c r="E29" s="64"/>
      <c r="F29" s="56"/>
      <c r="G29" s="56">
        <v>3000</v>
      </c>
    </row>
    <row r="30" spans="1:7" s="65" customFormat="1" ht="21" customHeight="1">
      <c r="A30" s="19"/>
      <c r="B30" s="41"/>
      <c r="C30" s="19"/>
      <c r="D30" s="63" t="s">
        <v>27</v>
      </c>
      <c r="E30" s="64"/>
      <c r="F30" s="56"/>
      <c r="G30" s="56">
        <v>2500</v>
      </c>
    </row>
    <row r="31" spans="1:7" s="73" customFormat="1" ht="21" customHeight="1">
      <c r="A31" s="20"/>
      <c r="B31" s="42"/>
      <c r="C31" s="20"/>
      <c r="D31" s="48" t="s">
        <v>28</v>
      </c>
      <c r="E31" s="72"/>
      <c r="F31" s="49"/>
      <c r="G31" s="49">
        <v>2500</v>
      </c>
    </row>
    <row r="32" spans="1:7" s="65" customFormat="1" ht="21" customHeight="1">
      <c r="A32" s="19"/>
      <c r="B32" s="41"/>
      <c r="C32" s="19"/>
      <c r="D32" s="47" t="s">
        <v>29</v>
      </c>
      <c r="E32" s="71"/>
      <c r="F32" s="55"/>
      <c r="G32" s="55">
        <v>2000</v>
      </c>
    </row>
    <row r="33" spans="1:7" s="65" customFormat="1" ht="21" customHeight="1">
      <c r="A33" s="19"/>
      <c r="B33" s="41"/>
      <c r="C33" s="19"/>
      <c r="D33" s="63" t="s">
        <v>52</v>
      </c>
      <c r="E33" s="64"/>
      <c r="F33" s="56">
        <v>69500</v>
      </c>
      <c r="G33" s="56"/>
    </row>
    <row r="34" spans="1:7" s="7" customFormat="1" ht="20.25" customHeight="1">
      <c r="A34" s="14"/>
      <c r="B34" s="27"/>
      <c r="C34" s="59">
        <v>2820</v>
      </c>
      <c r="D34" s="5" t="s">
        <v>51</v>
      </c>
      <c r="E34" s="39"/>
      <c r="F34" s="21">
        <f>SUM(F18:F33)</f>
        <v>69500</v>
      </c>
      <c r="G34" s="21">
        <f>SUM(G18:G33)</f>
        <v>69500</v>
      </c>
    </row>
    <row r="35" spans="1:7" s="1" customFormat="1" ht="19.5" customHeight="1" hidden="1">
      <c r="A35" s="28"/>
      <c r="B35" s="28"/>
      <c r="C35" s="31"/>
      <c r="D35" s="31"/>
      <c r="E35" s="166"/>
      <c r="F35" s="33"/>
      <c r="G35" s="33"/>
    </row>
    <row r="36" spans="1:7" s="156" customFormat="1" ht="19.5" customHeight="1">
      <c r="A36" s="22">
        <v>921</v>
      </c>
      <c r="B36" s="22"/>
      <c r="C36" s="22"/>
      <c r="D36" s="43" t="s">
        <v>66</v>
      </c>
      <c r="F36" s="85">
        <f>F37</f>
        <v>103000</v>
      </c>
      <c r="G36" s="85">
        <f>G37</f>
        <v>103000</v>
      </c>
    </row>
    <row r="37" spans="1:7" s="156" customFormat="1" ht="19.5" customHeight="1">
      <c r="A37" s="27"/>
      <c r="B37" s="30">
        <v>92105</v>
      </c>
      <c r="C37" s="53"/>
      <c r="D37" s="30" t="s">
        <v>67</v>
      </c>
      <c r="F37" s="35">
        <f>F38</f>
        <v>103000</v>
      </c>
      <c r="G37" s="35">
        <f>G38</f>
        <v>103000</v>
      </c>
    </row>
    <row r="38" spans="1:7" s="156" customFormat="1" ht="19.5" customHeight="1">
      <c r="A38" s="137"/>
      <c r="B38" s="138"/>
      <c r="C38" s="138"/>
      <c r="D38" s="167" t="s">
        <v>73</v>
      </c>
      <c r="F38" s="168">
        <f>F39+F57</f>
        <v>103000</v>
      </c>
      <c r="G38" s="168">
        <f>G39+G57</f>
        <v>103000</v>
      </c>
    </row>
    <row r="39" spans="1:7" s="156" customFormat="1" ht="19.5" customHeight="1">
      <c r="A39" s="137"/>
      <c r="B39" s="137"/>
      <c r="C39" s="137"/>
      <c r="D39" s="124" t="s">
        <v>70</v>
      </c>
      <c r="F39" s="126">
        <f>F42+F49+F51+F54+F56</f>
        <v>97000</v>
      </c>
      <c r="G39" s="126">
        <f>G42+G49+G51+G54+G56</f>
        <v>97000</v>
      </c>
    </row>
    <row r="40" spans="1:7" s="135" customFormat="1" ht="19.5" customHeight="1">
      <c r="A40" s="143"/>
      <c r="B40" s="143"/>
      <c r="C40" s="143"/>
      <c r="D40" s="169" t="s">
        <v>98</v>
      </c>
      <c r="F40" s="170">
        <v>10000</v>
      </c>
      <c r="G40" s="170"/>
    </row>
    <row r="41" spans="1:7" s="135" customFormat="1" ht="19.5" customHeight="1">
      <c r="A41" s="143"/>
      <c r="B41" s="143"/>
      <c r="C41" s="143"/>
      <c r="D41" s="157" t="s">
        <v>99</v>
      </c>
      <c r="F41" s="159">
        <v>2000</v>
      </c>
      <c r="G41" s="159"/>
    </row>
    <row r="42" spans="1:7" s="156" customFormat="1" ht="19.5" customHeight="1">
      <c r="A42" s="143"/>
      <c r="B42" s="143"/>
      <c r="C42" s="144">
        <v>2620</v>
      </c>
      <c r="D42" s="145" t="s">
        <v>74</v>
      </c>
      <c r="F42" s="147">
        <f>SUM(F40:F41)</f>
        <v>12000</v>
      </c>
      <c r="G42" s="147"/>
    </row>
    <row r="43" spans="1:7" s="135" customFormat="1" ht="19.5" customHeight="1">
      <c r="A43" s="143"/>
      <c r="B43" s="143"/>
      <c r="C43" s="158"/>
      <c r="D43" s="171" t="s">
        <v>89</v>
      </c>
      <c r="F43" s="172"/>
      <c r="G43" s="172">
        <f>29500+10000</f>
        <v>39500</v>
      </c>
    </row>
    <row r="44" spans="1:7" s="135" customFormat="1" ht="19.5" customHeight="1">
      <c r="A44" s="143"/>
      <c r="B44" s="143"/>
      <c r="C44" s="143"/>
      <c r="D44" s="157" t="s">
        <v>99</v>
      </c>
      <c r="F44" s="170"/>
      <c r="G44" s="170">
        <v>2000</v>
      </c>
    </row>
    <row r="45" spans="1:7" s="135" customFormat="1" ht="19.5" customHeight="1">
      <c r="A45" s="143"/>
      <c r="B45" s="143"/>
      <c r="C45" s="143"/>
      <c r="D45" s="169" t="s">
        <v>100</v>
      </c>
      <c r="F45" s="170"/>
      <c r="G45" s="170">
        <v>5000</v>
      </c>
    </row>
    <row r="46" spans="1:7" s="135" customFormat="1" ht="19.5" customHeight="1">
      <c r="A46" s="143"/>
      <c r="B46" s="143"/>
      <c r="C46" s="143"/>
      <c r="D46" s="173" t="s">
        <v>90</v>
      </c>
      <c r="F46" s="174"/>
      <c r="G46" s="174">
        <v>16000</v>
      </c>
    </row>
    <row r="47" spans="1:7" s="135" customFormat="1" ht="19.5" customHeight="1">
      <c r="A47" s="143"/>
      <c r="B47" s="143"/>
      <c r="C47" s="143"/>
      <c r="D47" s="173" t="s">
        <v>91</v>
      </c>
      <c r="F47" s="174"/>
      <c r="G47" s="174">
        <v>17000</v>
      </c>
    </row>
    <row r="48" spans="1:7" s="135" customFormat="1" ht="19.5" customHeight="1">
      <c r="A48" s="143"/>
      <c r="B48" s="143"/>
      <c r="C48" s="143"/>
      <c r="D48" s="173" t="s">
        <v>92</v>
      </c>
      <c r="F48" s="174"/>
      <c r="G48" s="174">
        <v>6500</v>
      </c>
    </row>
    <row r="49" spans="1:7" s="156" customFormat="1" ht="19.5" customHeight="1">
      <c r="A49" s="143"/>
      <c r="B49" s="143"/>
      <c r="C49" s="144">
        <v>2800</v>
      </c>
      <c r="D49" s="145" t="s">
        <v>71</v>
      </c>
      <c r="F49" s="147"/>
      <c r="G49" s="147">
        <f>SUM(G43:G48)</f>
        <v>86000</v>
      </c>
    </row>
    <row r="50" spans="1:7" s="156" customFormat="1" ht="19.5" customHeight="1">
      <c r="A50" s="143"/>
      <c r="B50" s="143"/>
      <c r="C50" s="143"/>
      <c r="D50" s="173" t="s">
        <v>52</v>
      </c>
      <c r="F50" s="174">
        <v>67000</v>
      </c>
      <c r="G50" s="174"/>
    </row>
    <row r="51" spans="1:7" s="156" customFormat="1" ht="19.5" customHeight="1">
      <c r="A51" s="143"/>
      <c r="B51" s="143"/>
      <c r="C51" s="144">
        <v>2810</v>
      </c>
      <c r="D51" s="145" t="s">
        <v>64</v>
      </c>
      <c r="F51" s="147">
        <f>F50</f>
        <v>67000</v>
      </c>
      <c r="G51" s="147"/>
    </row>
    <row r="52" spans="1:7" s="156" customFormat="1" ht="19.5" customHeight="1">
      <c r="A52" s="143"/>
      <c r="B52" s="143"/>
      <c r="C52" s="143"/>
      <c r="D52" s="175" t="s">
        <v>93</v>
      </c>
      <c r="F52" s="176"/>
      <c r="G52" s="176">
        <v>11000</v>
      </c>
    </row>
    <row r="53" spans="1:7" s="156" customFormat="1" ht="19.5" customHeight="1">
      <c r="A53" s="143"/>
      <c r="B53" s="143"/>
      <c r="C53" s="143"/>
      <c r="D53" s="173" t="s">
        <v>52</v>
      </c>
      <c r="F53" s="174">
        <v>6000</v>
      </c>
      <c r="G53" s="174"/>
    </row>
    <row r="54" spans="1:7" s="156" customFormat="1" ht="21" customHeight="1">
      <c r="A54" s="143"/>
      <c r="B54" s="143"/>
      <c r="C54" s="177">
        <v>2820</v>
      </c>
      <c r="D54" s="145" t="s">
        <v>51</v>
      </c>
      <c r="F54" s="147">
        <f>SUM(F52:F53)</f>
        <v>6000</v>
      </c>
      <c r="G54" s="147">
        <f>SUM(G52:G53)</f>
        <v>11000</v>
      </c>
    </row>
    <row r="55" spans="1:7" s="156" customFormat="1" ht="21.75" customHeight="1">
      <c r="A55" s="143"/>
      <c r="B55" s="143"/>
      <c r="C55" s="158"/>
      <c r="D55" s="175" t="s">
        <v>52</v>
      </c>
      <c r="F55" s="176">
        <v>12000</v>
      </c>
      <c r="G55" s="176"/>
    </row>
    <row r="56" spans="1:7" s="156" customFormat="1" ht="30.75" customHeight="1">
      <c r="A56" s="143"/>
      <c r="B56" s="143"/>
      <c r="C56" s="144">
        <v>2830</v>
      </c>
      <c r="D56" s="145" t="s">
        <v>65</v>
      </c>
      <c r="F56" s="147">
        <f>F55</f>
        <v>12000</v>
      </c>
      <c r="G56" s="147"/>
    </row>
    <row r="57" spans="1:7" s="156" customFormat="1" ht="22.5" customHeight="1">
      <c r="A57" s="137"/>
      <c r="B57" s="137"/>
      <c r="C57" s="137"/>
      <c r="D57" s="124" t="s">
        <v>95</v>
      </c>
      <c r="F57" s="126">
        <f>F59+F62</f>
        <v>6000</v>
      </c>
      <c r="G57" s="126">
        <f>G59+G62</f>
        <v>6000</v>
      </c>
    </row>
    <row r="58" spans="1:7" s="156" customFormat="1" ht="21" customHeight="1">
      <c r="A58" s="143"/>
      <c r="B58" s="143"/>
      <c r="C58" s="143"/>
      <c r="D58" s="157" t="s">
        <v>99</v>
      </c>
      <c r="F58" s="159">
        <v>6000</v>
      </c>
      <c r="G58" s="159"/>
    </row>
    <row r="59" spans="1:7" s="156" customFormat="1" ht="23.25" customHeight="1">
      <c r="A59" s="143"/>
      <c r="B59" s="143"/>
      <c r="C59" s="143">
        <v>2620</v>
      </c>
      <c r="D59" s="154" t="s">
        <v>74</v>
      </c>
      <c r="F59" s="155">
        <f>F58</f>
        <v>6000</v>
      </c>
      <c r="G59" s="155"/>
    </row>
    <row r="60" spans="1:7" s="181" customFormat="1" ht="23.25" customHeight="1">
      <c r="A60" s="179"/>
      <c r="B60" s="179"/>
      <c r="C60" s="179"/>
      <c r="D60" s="180"/>
      <c r="F60" s="182"/>
      <c r="G60" s="182"/>
    </row>
    <row r="61" spans="1:7" s="135" customFormat="1" ht="23.25" customHeight="1">
      <c r="A61" s="143"/>
      <c r="B61" s="143"/>
      <c r="C61" s="143"/>
      <c r="D61" s="169" t="s">
        <v>101</v>
      </c>
      <c r="F61" s="170"/>
      <c r="G61" s="170">
        <v>6000</v>
      </c>
    </row>
    <row r="62" spans="1:7" s="135" customFormat="1" ht="21.75" customHeight="1">
      <c r="A62" s="143"/>
      <c r="B62" s="143"/>
      <c r="C62" s="144">
        <v>2800</v>
      </c>
      <c r="D62" s="145" t="s">
        <v>71</v>
      </c>
      <c r="F62" s="147"/>
      <c r="G62" s="147">
        <f>G61</f>
        <v>6000</v>
      </c>
    </row>
    <row r="63" spans="1:7" s="7" customFormat="1" ht="18" customHeight="1">
      <c r="A63" s="22">
        <v>926</v>
      </c>
      <c r="B63" s="22"/>
      <c r="C63" s="22"/>
      <c r="D63" s="43" t="s">
        <v>30</v>
      </c>
      <c r="E63" s="39"/>
      <c r="F63" s="23">
        <f>F64+F69</f>
        <v>95000</v>
      </c>
      <c r="G63" s="23">
        <f>G64+G69</f>
        <v>95000</v>
      </c>
    </row>
    <row r="64" spans="1:7" s="7" customFormat="1" ht="18" customHeight="1">
      <c r="A64" s="27"/>
      <c r="B64" s="30">
        <v>92601</v>
      </c>
      <c r="C64" s="53"/>
      <c r="D64" s="30" t="s">
        <v>31</v>
      </c>
      <c r="E64" s="39"/>
      <c r="F64" s="35">
        <f>F65</f>
        <v>25000</v>
      </c>
      <c r="G64" s="35">
        <f>G65</f>
        <v>25000</v>
      </c>
    </row>
    <row r="65" spans="1:7" s="1" customFormat="1" ht="24.75" customHeight="1">
      <c r="A65" s="14"/>
      <c r="B65" s="14"/>
      <c r="C65" s="18"/>
      <c r="D65" s="32" t="s">
        <v>32</v>
      </c>
      <c r="E65" s="156"/>
      <c r="F65" s="36">
        <f>F68</f>
        <v>25000</v>
      </c>
      <c r="G65" s="36">
        <f>G68</f>
        <v>25000</v>
      </c>
    </row>
    <row r="66" spans="1:7" s="136" customFormat="1" ht="18" customHeight="1">
      <c r="A66" s="19"/>
      <c r="B66" s="19"/>
      <c r="C66" s="19"/>
      <c r="D66" s="69" t="s">
        <v>33</v>
      </c>
      <c r="E66" s="183"/>
      <c r="F66" s="55"/>
      <c r="G66" s="55">
        <v>25000</v>
      </c>
    </row>
    <row r="67" spans="1:7" s="1" customFormat="1" ht="19.5" customHeight="1">
      <c r="A67" s="14"/>
      <c r="B67" s="14"/>
      <c r="C67" s="19"/>
      <c r="D67" s="47" t="s">
        <v>52</v>
      </c>
      <c r="E67" s="178"/>
      <c r="F67" s="69">
        <v>25000</v>
      </c>
      <c r="G67" s="69"/>
    </row>
    <row r="68" spans="1:7" s="1" customFormat="1" ht="18.75" customHeight="1">
      <c r="A68" s="19"/>
      <c r="B68" s="20"/>
      <c r="C68" s="59">
        <v>2820</v>
      </c>
      <c r="D68" s="5" t="s">
        <v>51</v>
      </c>
      <c r="E68" s="156"/>
      <c r="F68" s="58">
        <f>SUM(F66:F67)</f>
        <v>25000</v>
      </c>
      <c r="G68" s="58">
        <f>SUM(G66:G67)</f>
        <v>25000</v>
      </c>
    </row>
    <row r="69" spans="1:7" s="1" customFormat="1" ht="18" customHeight="1">
      <c r="A69" s="27"/>
      <c r="B69" s="30">
        <v>92605</v>
      </c>
      <c r="C69" s="53"/>
      <c r="D69" s="30" t="s">
        <v>34</v>
      </c>
      <c r="E69" s="30" t="s">
        <v>34</v>
      </c>
      <c r="F69" s="35">
        <f>F70</f>
        <v>70000</v>
      </c>
      <c r="G69" s="35">
        <f>G70</f>
        <v>70000</v>
      </c>
    </row>
    <row r="70" spans="1:7" s="1" customFormat="1" ht="19.5" customHeight="1">
      <c r="A70" s="14"/>
      <c r="B70" s="14"/>
      <c r="C70" s="18"/>
      <c r="D70" s="32" t="s">
        <v>35</v>
      </c>
      <c r="E70" s="32" t="s">
        <v>35</v>
      </c>
      <c r="F70" s="32">
        <f>F87</f>
        <v>70000</v>
      </c>
      <c r="G70" s="32">
        <f>G87</f>
        <v>70000</v>
      </c>
    </row>
    <row r="71" spans="1:7" s="6" customFormat="1" ht="19.5" customHeight="1">
      <c r="A71" s="19"/>
      <c r="B71" s="19"/>
      <c r="C71" s="19"/>
      <c r="D71" s="57" t="s">
        <v>36</v>
      </c>
      <c r="E71" s="57"/>
      <c r="F71" s="57"/>
      <c r="G71" s="57">
        <v>5000</v>
      </c>
    </row>
    <row r="72" spans="1:7" s="6" customFormat="1" ht="19.5" customHeight="1">
      <c r="A72" s="19"/>
      <c r="B72" s="19"/>
      <c r="C72" s="19"/>
      <c r="D72" s="70" t="s">
        <v>37</v>
      </c>
      <c r="E72" s="70"/>
      <c r="F72" s="70"/>
      <c r="G72" s="70">
        <v>4000</v>
      </c>
    </row>
    <row r="73" spans="1:7" s="6" customFormat="1" ht="19.5" customHeight="1">
      <c r="A73" s="19"/>
      <c r="B73" s="19"/>
      <c r="C73" s="19"/>
      <c r="D73" s="70" t="s">
        <v>38</v>
      </c>
      <c r="E73" s="70"/>
      <c r="F73" s="70"/>
      <c r="G73" s="70">
        <v>8000</v>
      </c>
    </row>
    <row r="74" spans="1:7" s="6" customFormat="1" ht="19.5" customHeight="1">
      <c r="A74" s="19"/>
      <c r="B74" s="19"/>
      <c r="C74" s="19"/>
      <c r="D74" s="70" t="s">
        <v>47</v>
      </c>
      <c r="E74" s="70"/>
      <c r="F74" s="70"/>
      <c r="G74" s="70">
        <v>3000</v>
      </c>
    </row>
    <row r="75" spans="1:7" s="6" customFormat="1" ht="19.5" customHeight="1">
      <c r="A75" s="19"/>
      <c r="B75" s="19"/>
      <c r="C75" s="19"/>
      <c r="D75" s="70" t="s">
        <v>29</v>
      </c>
      <c r="E75" s="70"/>
      <c r="F75" s="70"/>
      <c r="G75" s="70">
        <v>9000</v>
      </c>
    </row>
    <row r="76" spans="1:7" s="6" customFormat="1" ht="19.5" customHeight="1">
      <c r="A76" s="19"/>
      <c r="B76" s="19"/>
      <c r="C76" s="19"/>
      <c r="D76" s="70" t="s">
        <v>39</v>
      </c>
      <c r="E76" s="70"/>
      <c r="F76" s="70"/>
      <c r="G76" s="70">
        <v>5000</v>
      </c>
    </row>
    <row r="77" spans="1:7" s="6" customFormat="1" ht="19.5" customHeight="1">
      <c r="A77" s="19"/>
      <c r="B77" s="19"/>
      <c r="C77" s="19"/>
      <c r="D77" s="70" t="s">
        <v>26</v>
      </c>
      <c r="E77" s="70"/>
      <c r="F77" s="70"/>
      <c r="G77" s="70">
        <v>4000</v>
      </c>
    </row>
    <row r="78" spans="1:7" s="6" customFormat="1" ht="19.5" customHeight="1">
      <c r="A78" s="19"/>
      <c r="B78" s="19"/>
      <c r="C78" s="19"/>
      <c r="D78" s="70" t="s">
        <v>48</v>
      </c>
      <c r="E78" s="70"/>
      <c r="F78" s="70"/>
      <c r="G78" s="70">
        <v>4000</v>
      </c>
    </row>
    <row r="79" spans="1:7" s="6" customFormat="1" ht="19.5" customHeight="1">
      <c r="A79" s="19"/>
      <c r="B79" s="19"/>
      <c r="C79" s="19"/>
      <c r="D79" s="70" t="s">
        <v>40</v>
      </c>
      <c r="E79" s="70"/>
      <c r="F79" s="70"/>
      <c r="G79" s="70">
        <v>4000</v>
      </c>
    </row>
    <row r="80" spans="1:7" s="6" customFormat="1" ht="19.5" customHeight="1">
      <c r="A80" s="19"/>
      <c r="B80" s="19"/>
      <c r="C80" s="19"/>
      <c r="D80" s="70" t="s">
        <v>41</v>
      </c>
      <c r="E80" s="70"/>
      <c r="F80" s="70"/>
      <c r="G80" s="70">
        <v>4000</v>
      </c>
    </row>
    <row r="81" spans="1:7" s="6" customFormat="1" ht="19.5" customHeight="1">
      <c r="A81" s="19"/>
      <c r="B81" s="19"/>
      <c r="C81" s="19"/>
      <c r="D81" s="70" t="s">
        <v>42</v>
      </c>
      <c r="E81" s="70"/>
      <c r="F81" s="70"/>
      <c r="G81" s="70">
        <v>4000</v>
      </c>
    </row>
    <row r="82" spans="1:7" s="6" customFormat="1" ht="19.5" customHeight="1">
      <c r="A82" s="19"/>
      <c r="B82" s="19"/>
      <c r="C82" s="19"/>
      <c r="D82" s="70" t="s">
        <v>43</v>
      </c>
      <c r="E82" s="70"/>
      <c r="F82" s="70"/>
      <c r="G82" s="70">
        <v>4000</v>
      </c>
    </row>
    <row r="83" spans="1:7" s="6" customFormat="1" ht="19.5" customHeight="1">
      <c r="A83" s="19"/>
      <c r="B83" s="19"/>
      <c r="C83" s="19"/>
      <c r="D83" s="70" t="s">
        <v>24</v>
      </c>
      <c r="E83" s="70"/>
      <c r="F83" s="70"/>
      <c r="G83" s="70">
        <v>4000</v>
      </c>
    </row>
    <row r="84" spans="1:7" s="6" customFormat="1" ht="19.5" customHeight="1">
      <c r="A84" s="19"/>
      <c r="B84" s="19"/>
      <c r="C84" s="19"/>
      <c r="D84" s="70" t="s">
        <v>19</v>
      </c>
      <c r="E84" s="70"/>
      <c r="F84" s="70"/>
      <c r="G84" s="70">
        <v>4000</v>
      </c>
    </row>
    <row r="85" spans="1:7" s="6" customFormat="1" ht="19.5" customHeight="1">
      <c r="A85" s="19"/>
      <c r="B85" s="19"/>
      <c r="C85" s="19"/>
      <c r="D85" s="70" t="s">
        <v>44</v>
      </c>
      <c r="E85" s="70"/>
      <c r="F85" s="70"/>
      <c r="G85" s="70">
        <v>4000</v>
      </c>
    </row>
    <row r="86" spans="1:7" s="6" customFormat="1" ht="18.75" customHeight="1">
      <c r="A86" s="19"/>
      <c r="B86" s="19"/>
      <c r="C86" s="19"/>
      <c r="D86" s="63" t="s">
        <v>52</v>
      </c>
      <c r="E86" s="63" t="s">
        <v>52</v>
      </c>
      <c r="F86" s="56">
        <v>70000</v>
      </c>
      <c r="G86" s="56"/>
    </row>
    <row r="87" spans="1:7" s="1" customFormat="1" ht="22.5" customHeight="1">
      <c r="A87" s="20"/>
      <c r="B87" s="20"/>
      <c r="C87" s="59">
        <v>2820</v>
      </c>
      <c r="D87" s="5" t="s">
        <v>51</v>
      </c>
      <c r="E87" s="5" t="s">
        <v>51</v>
      </c>
      <c r="F87" s="60">
        <f>SUM(F71:F86)</f>
        <v>70000</v>
      </c>
      <c r="G87" s="60">
        <f>SUM(G71:G86)</f>
        <v>70000</v>
      </c>
    </row>
    <row r="90" spans="3:6" ht="15">
      <c r="C90" s="26" t="s">
        <v>102</v>
      </c>
      <c r="F90" s="26" t="s">
        <v>104</v>
      </c>
    </row>
    <row r="91" spans="3:6" ht="15">
      <c r="C91" s="92" t="s">
        <v>103</v>
      </c>
      <c r="F91" s="26" t="s">
        <v>105</v>
      </c>
    </row>
    <row r="92" ht="15">
      <c r="F92" s="92" t="s">
        <v>106</v>
      </c>
    </row>
  </sheetData>
  <mergeCells count="5">
    <mergeCell ref="F7:G7"/>
    <mergeCell ref="D7:D8"/>
    <mergeCell ref="A7:A8"/>
    <mergeCell ref="B7:B8"/>
    <mergeCell ref="C7:C8"/>
  </mergeCells>
  <printOptions horizontalCentered="1"/>
  <pageMargins left="0.3937007874015748" right="0.3937007874015748" top="0.52" bottom="0.7874015748031497" header="0.5118110236220472" footer="0.31496062992125984"/>
  <pageSetup firstPageNumber="5" useFirstPageNumber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2005-06-13T14:55:28Z</cp:lastPrinted>
  <dcterms:created xsi:type="dcterms:W3CDTF">2004-03-08T07:54:07Z</dcterms:created>
  <dcterms:modified xsi:type="dcterms:W3CDTF">2004-03-26T17:35:44Z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