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590" windowWidth="9375" windowHeight="5475" tabRatio="603" activeTab="0"/>
  </bookViews>
  <sheets>
    <sheet name="Tab.Nr2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<sst xmlns="http://schemas.openxmlformats.org/spreadsheetml/2006/main" count="65" uniqueCount="54">
  <si>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 xml:space="preserve">Tabela nr 2. Majątek trwały Miasta Lublin (w układzie podmiotowym) </t>
  </si>
  <si>
    <t>w złotych</t>
  </si>
  <si>
    <t>Stan na</t>
  </si>
  <si>
    <t>w tym:</t>
  </si>
  <si>
    <t>Lp.</t>
  </si>
  <si>
    <t>Nazwa jednostki organizacyjnej</t>
  </si>
  <si>
    <t>30.06.04 (netto) wg bilansu</t>
  </si>
  <si>
    <t>30.06.05 (netto) wg bilansu</t>
  </si>
  <si>
    <t>Grunty</t>
  </si>
  <si>
    <t>Środki transpor-tu</t>
  </si>
  <si>
    <t>Wzrost (+) Spadek (-)      kol. (4-3)</t>
  </si>
  <si>
    <t>I</t>
  </si>
  <si>
    <t>JEDNOSTKI BUDŻETOWE</t>
  </si>
  <si>
    <t>1.</t>
  </si>
  <si>
    <t>Urząd Miasta Lublin</t>
  </si>
  <si>
    <t>2.</t>
  </si>
  <si>
    <t xml:space="preserve">Przedszkola  </t>
  </si>
  <si>
    <t>3.</t>
  </si>
  <si>
    <t xml:space="preserve">Szkoły </t>
  </si>
  <si>
    <t>4.</t>
  </si>
  <si>
    <t>Gospodarstwa Pomocnicze Szkół</t>
  </si>
  <si>
    <t>5.</t>
  </si>
  <si>
    <t>Pozostałe Jednostki Budżetowe</t>
  </si>
  <si>
    <t>II</t>
  </si>
  <si>
    <t>ZAKŁADY BUDŻETOWE</t>
  </si>
  <si>
    <t>Zarząd Nieruchom. Komunalnych</t>
  </si>
  <si>
    <t>MOSiR "BYSTRZYCA"</t>
  </si>
  <si>
    <t>Lubelski Ośr. Inform. Turystycznej</t>
  </si>
  <si>
    <t>III</t>
  </si>
  <si>
    <t>SAMODZIELNE PUBLICZNE ZAKŁADY OPIEKI ZDROWOTNEJ</t>
  </si>
  <si>
    <t>Ośrodek Leczenia uzależnień</t>
  </si>
  <si>
    <t>IV</t>
  </si>
  <si>
    <t>INSTYTUCJE KULTURY</t>
  </si>
  <si>
    <t>Centrum Kultury</t>
  </si>
  <si>
    <t>DDK "Bronowice"</t>
  </si>
  <si>
    <t>Biuro Wystaw Artystycznych</t>
  </si>
  <si>
    <t>Zespół Pieśni i Tańca</t>
  </si>
  <si>
    <t>6.</t>
  </si>
  <si>
    <t>Teatr im. H.Ch. Andersena</t>
  </si>
  <si>
    <t>7.</t>
  </si>
  <si>
    <t>Miejska Biblioteka Publiczna</t>
  </si>
  <si>
    <t>OGÓŁEM (I+II+III+IV)</t>
  </si>
  <si>
    <t>Budynki 
i lokale</t>
  </si>
  <si>
    <t>Obiekty inzynierii lądowej
i wodnej</t>
  </si>
  <si>
    <t xml:space="preserve">Maszyny 
i urządze-nia </t>
  </si>
  <si>
    <t>Wartości niemate-ralne 
i prawne</t>
  </si>
  <si>
    <t>Narzędzia, przyrządy, ruchom. 
i wyposaż.</t>
  </si>
  <si>
    <t>Zespół Opieki Zdrowotnej</t>
  </si>
  <si>
    <t>Ośr. "Brama Grodzka - Teatr NN"</t>
  </si>
  <si>
    <t xml:space="preserve">DYREKTOR WYDZIAŁU      </t>
  </si>
  <si>
    <t>mgr inż. Andrzej Jedziniak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</si>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</sst>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00;[Red]&quot;-&quot;#,##0.000"/>
    <numFmt numFmtId="169" formatCode="#,##0.0000;[Red]&quot;-&quot;#,##0.0000"/>
    <numFmt numFmtId="170" formatCode="0.0"/>
    <numFmt numFmtId="171" formatCode="#,##0.0;[Red]&quot;-&quot;#,##0.0"/>
    <numFmt numFmtId="172" formatCode="\1\-\7"/>
    <numFmt numFmtId="173" formatCode="0\1"/>
    <numFmt numFmtId="174" formatCode="#,##0.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 wrapText="1"/>
    </xf>
    <xf numFmtId="4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3" fontId="4" fillId="0" borderId="1" xfId="0" applyNumberFormat="1" applyFont="1" applyBorder="1" applyAlignment="1">
      <alignment horizontal="centerContinuous" vertical="center"/>
    </xf>
    <xf numFmtId="3" fontId="4" fillId="0" borderId="2" xfId="0" applyNumberFormat="1" applyFont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 quotePrefix="1">
      <alignment horizontal="center" vertical="center" wrapText="1"/>
    </xf>
    <xf numFmtId="3" fontId="4" fillId="0" borderId="5" xfId="0" applyNumberFormat="1" applyFont="1" applyBorder="1" applyAlignment="1" quotePrefix="1">
      <alignment horizontal="center" vertical="center" wrapText="1"/>
    </xf>
    <xf numFmtId="0" fontId="4" fillId="0" borderId="4" xfId="0" applyFont="1" applyBorder="1" applyAlignment="1" quotePrefix="1">
      <alignment horizontal="center" vertical="center" wrapText="1"/>
    </xf>
    <xf numFmtId="0" fontId="7" fillId="0" borderId="6" xfId="0" applyFont="1" applyBorder="1" applyAlignment="1" quotePrefix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quotePrefix="1">
      <alignment horizontal="center" vertical="top" wrapText="1"/>
    </xf>
    <xf numFmtId="15" fontId="4" fillId="0" borderId="8" xfId="0" applyNumberFormat="1" applyFont="1" applyBorder="1" applyAlignment="1">
      <alignment vertical="center"/>
    </xf>
    <xf numFmtId="15" fontId="4" fillId="0" borderId="8" xfId="0" applyNumberFormat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15" fontId="4" fillId="0" borderId="8" xfId="0" applyNumberFormat="1" applyFont="1" applyBorder="1" applyAlignment="1">
      <alignment horizontal="centerContinuous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 quotePrefix="1">
      <alignment horizontal="center" wrapText="1"/>
    </xf>
    <xf numFmtId="0" fontId="4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4" fillId="0" borderId="5" xfId="0" applyNumberFormat="1" applyFont="1" applyBorder="1" applyAlignment="1" quotePrefix="1">
      <alignment horizontal="right" vertical="center"/>
    </xf>
    <xf numFmtId="3" fontId="4" fillId="0" borderId="11" xfId="0" applyNumberFormat="1" applyFont="1" applyBorder="1" applyAlignment="1" quotePrefix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4" fillId="0" borderId="17" xfId="0" applyFont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1" fontId="4" fillId="0" borderId="5" xfId="0" applyNumberFormat="1" applyFont="1" applyBorder="1" applyAlignment="1" quotePrefix="1">
      <alignment horizontal="center" vertical="center" wrapText="1"/>
    </xf>
    <xf numFmtId="3" fontId="7" fillId="0" borderId="11" xfId="15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 wrapText="1"/>
    </xf>
    <xf numFmtId="3" fontId="7" fillId="0" borderId="5" xfId="15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/>
    </xf>
    <xf numFmtId="173" fontId="7" fillId="0" borderId="4" xfId="0" applyNumberFormat="1" applyFont="1" applyBorder="1" applyAlignment="1" quotePrefix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 quotePrefix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 quotePrefix="1">
      <alignment horizontal="right" vertical="center" wrapText="1"/>
    </xf>
    <xf numFmtId="3" fontId="1" fillId="0" borderId="5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 quotePrefix="1">
      <alignment horizontal="left"/>
    </xf>
    <xf numFmtId="3" fontId="7" fillId="0" borderId="11" xfId="0" applyNumberFormat="1" applyFont="1" applyBorder="1" applyAlignment="1" quotePrefix="1">
      <alignment horizontal="right" vertical="center"/>
    </xf>
    <xf numFmtId="3" fontId="7" fillId="0" borderId="5" xfId="0" applyNumberFormat="1" applyFont="1" applyBorder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25">
      <selection activeCell="D36" sqref="D36"/>
    </sheetView>
  </sheetViews>
  <sheetFormatPr defaultColWidth="9.00390625" defaultRowHeight="12.75"/>
  <cols>
    <col min="1" max="1" width="3.875" style="0" customWidth="1"/>
    <col min="2" max="2" width="27.125" style="0" customWidth="1"/>
    <col min="3" max="5" width="12.75390625" style="0" customWidth="1"/>
    <col min="6" max="7" width="10.875" style="0" customWidth="1"/>
    <col min="8" max="8" width="9.00390625" style="0" customWidth="1"/>
    <col min="9" max="9" width="8.875" style="0" customWidth="1"/>
    <col min="10" max="10" width="9.625" style="0" customWidth="1"/>
    <col min="11" max="11" width="8.375" style="0" customWidth="1"/>
    <col min="12" max="12" width="11.75390625" style="0" customWidth="1"/>
    <col min="13" max="13" width="10.875" style="0" customWidth="1"/>
    <col min="14" max="14" width="5.25390625" style="0" customWidth="1"/>
    <col min="15" max="15" width="8.75390625" style="0" customWidth="1"/>
    <col min="16" max="16" width="5.25390625" style="0" customWidth="1"/>
  </cols>
  <sheetData>
    <row r="1" spans="1:12" ht="18">
      <c r="A1" s="85" t="s">
        <v>0</v>
      </c>
      <c r="B1" s="79"/>
      <c r="C1" s="79"/>
      <c r="D1" s="80"/>
      <c r="E1" s="81"/>
      <c r="F1" s="80"/>
      <c r="G1" s="81"/>
      <c r="H1" s="82"/>
      <c r="I1" s="83"/>
      <c r="J1" s="84"/>
      <c r="K1" s="84"/>
      <c r="L1" s="84"/>
    </row>
    <row r="2" spans="1:12" ht="16.5" thickBot="1">
      <c r="A2" s="4"/>
      <c r="B2" s="1"/>
      <c r="C2" s="1"/>
      <c r="D2" s="2"/>
      <c r="E2" s="3"/>
      <c r="F2" s="2"/>
      <c r="G2" s="3"/>
      <c r="H2" s="3"/>
      <c r="I2" s="5"/>
      <c r="K2" s="41" t="s">
        <v>1</v>
      </c>
      <c r="L2" s="41"/>
    </row>
    <row r="3" spans="1:12" ht="13.5" thickBot="1">
      <c r="A3" s="16"/>
      <c r="B3" s="15"/>
      <c r="C3" s="26" t="s">
        <v>2</v>
      </c>
      <c r="D3" s="27" t="s">
        <v>2</v>
      </c>
      <c r="E3" s="19" t="s">
        <v>3</v>
      </c>
      <c r="F3" s="22"/>
      <c r="G3" s="20"/>
      <c r="H3" s="6"/>
      <c r="I3" s="21"/>
      <c r="J3" s="28"/>
      <c r="K3" s="28"/>
      <c r="L3" s="29"/>
    </row>
    <row r="4" spans="1:12" ht="53.25" customHeight="1" thickBot="1">
      <c r="A4" s="30" t="s">
        <v>4</v>
      </c>
      <c r="B4" s="17" t="s">
        <v>5</v>
      </c>
      <c r="C4" s="18" t="s">
        <v>6</v>
      </c>
      <c r="D4" s="18" t="s">
        <v>7</v>
      </c>
      <c r="E4" s="23" t="s">
        <v>8</v>
      </c>
      <c r="F4" s="64" t="s">
        <v>42</v>
      </c>
      <c r="G4" s="23" t="s">
        <v>43</v>
      </c>
      <c r="H4" s="7" t="s">
        <v>44</v>
      </c>
      <c r="I4" s="60" t="s">
        <v>9</v>
      </c>
      <c r="J4" s="31" t="s">
        <v>46</v>
      </c>
      <c r="K4" s="31" t="s">
        <v>45</v>
      </c>
      <c r="L4" s="10" t="s">
        <v>10</v>
      </c>
    </row>
    <row r="5" spans="1:12" ht="13.5" thickBot="1">
      <c r="A5" s="8">
        <v>1</v>
      </c>
      <c r="B5" s="9">
        <v>2</v>
      </c>
      <c r="C5" s="10">
        <v>3</v>
      </c>
      <c r="D5" s="62">
        <v>4</v>
      </c>
      <c r="E5" s="11">
        <v>5</v>
      </c>
      <c r="F5" s="62">
        <v>6</v>
      </c>
      <c r="G5" s="11">
        <v>7</v>
      </c>
      <c r="H5" s="11">
        <v>8</v>
      </c>
      <c r="I5" s="12">
        <v>9</v>
      </c>
      <c r="J5" s="32">
        <v>10</v>
      </c>
      <c r="K5" s="32">
        <v>11</v>
      </c>
      <c r="L5" s="32">
        <v>12</v>
      </c>
    </row>
    <row r="6" spans="1:12" ht="19.5" customHeight="1">
      <c r="A6" s="69" t="s">
        <v>11</v>
      </c>
      <c r="B6" s="70" t="s">
        <v>12</v>
      </c>
      <c r="C6" s="74">
        <f aca="true" t="shared" si="0" ref="C6:K6">SUM(C7:C11)</f>
        <v>1363278570</v>
      </c>
      <c r="D6" s="74">
        <f t="shared" si="0"/>
        <v>1296201478</v>
      </c>
      <c r="E6" s="74">
        <f t="shared" si="0"/>
        <v>897975855</v>
      </c>
      <c r="F6" s="74">
        <f t="shared" si="0"/>
        <v>175667864</v>
      </c>
      <c r="G6" s="74">
        <f t="shared" si="0"/>
        <v>215109644</v>
      </c>
      <c r="H6" s="74">
        <f t="shared" si="0"/>
        <v>4954230</v>
      </c>
      <c r="I6" s="74">
        <f t="shared" si="0"/>
        <v>592397</v>
      </c>
      <c r="J6" s="74">
        <f t="shared" si="0"/>
        <v>1846653</v>
      </c>
      <c r="K6" s="74">
        <f t="shared" si="0"/>
        <v>54835</v>
      </c>
      <c r="L6" s="75">
        <f aca="true" t="shared" si="1" ref="L6:L15">D6-C6</f>
        <v>-67077092</v>
      </c>
    </row>
    <row r="7" spans="1:12" ht="12.75">
      <c r="A7" s="35" t="s">
        <v>13</v>
      </c>
      <c r="B7" s="25" t="s">
        <v>14</v>
      </c>
      <c r="C7" s="47">
        <v>1239844665</v>
      </c>
      <c r="D7" s="63">
        <f>SUM(E7:K7)</f>
        <v>1139524473</v>
      </c>
      <c r="E7" s="46">
        <v>897975855</v>
      </c>
      <c r="F7" s="63">
        <v>29849358</v>
      </c>
      <c r="G7" s="46">
        <v>208280223</v>
      </c>
      <c r="H7" s="46">
        <v>2145830</v>
      </c>
      <c r="I7" s="46">
        <v>142218</v>
      </c>
      <c r="J7" s="48">
        <v>1129769</v>
      </c>
      <c r="K7" s="48">
        <v>1220</v>
      </c>
      <c r="L7" s="86">
        <f t="shared" si="1"/>
        <v>-100320192</v>
      </c>
    </row>
    <row r="8" spans="1:12" ht="12.75">
      <c r="A8" s="35" t="s">
        <v>15</v>
      </c>
      <c r="B8" s="25" t="s">
        <v>16</v>
      </c>
      <c r="C8" s="47">
        <v>13368191</v>
      </c>
      <c r="D8" s="63">
        <f>SUM(E8:K8)</f>
        <v>12736943</v>
      </c>
      <c r="E8" s="61">
        <v>0</v>
      </c>
      <c r="F8" s="46">
        <v>12274243</v>
      </c>
      <c r="G8" s="46">
        <v>224446</v>
      </c>
      <c r="H8" s="46">
        <v>148906</v>
      </c>
      <c r="I8" s="46">
        <v>0</v>
      </c>
      <c r="J8" s="48">
        <v>88681</v>
      </c>
      <c r="K8" s="48">
        <v>667</v>
      </c>
      <c r="L8" s="86">
        <f t="shared" si="1"/>
        <v>-631248</v>
      </c>
    </row>
    <row r="9" spans="1:12" ht="12.75">
      <c r="A9" s="35" t="s">
        <v>17</v>
      </c>
      <c r="B9" s="25" t="s">
        <v>18</v>
      </c>
      <c r="C9" s="47">
        <v>95353402</v>
      </c>
      <c r="D9" s="63">
        <f aca="true" t="shared" si="2" ref="D9:D25">SUM(E9:K9)</f>
        <v>129221899</v>
      </c>
      <c r="E9" s="46">
        <v>0</v>
      </c>
      <c r="F9" s="63">
        <v>120710190</v>
      </c>
      <c r="G9" s="46">
        <v>6300709</v>
      </c>
      <c r="H9" s="46">
        <v>1522997</v>
      </c>
      <c r="I9" s="46">
        <v>272741</v>
      </c>
      <c r="J9" s="48">
        <v>370846</v>
      </c>
      <c r="K9" s="48">
        <v>44416</v>
      </c>
      <c r="L9" s="86">
        <f t="shared" si="1"/>
        <v>33868497</v>
      </c>
    </row>
    <row r="10" spans="1:12" ht="12.75">
      <c r="A10" s="35" t="s">
        <v>19</v>
      </c>
      <c r="B10" s="25" t="s">
        <v>20</v>
      </c>
      <c r="C10" s="47">
        <v>1046702</v>
      </c>
      <c r="D10" s="63">
        <f t="shared" si="2"/>
        <v>977561</v>
      </c>
      <c r="E10" s="46">
        <v>0</v>
      </c>
      <c r="F10" s="63">
        <v>939023</v>
      </c>
      <c r="G10" s="46">
        <v>8129</v>
      </c>
      <c r="H10" s="46">
        <v>27061</v>
      </c>
      <c r="I10" s="46">
        <v>3348</v>
      </c>
      <c r="J10" s="48">
        <v>0</v>
      </c>
      <c r="K10" s="48">
        <v>0</v>
      </c>
      <c r="L10" s="86">
        <f t="shared" si="1"/>
        <v>-69141</v>
      </c>
    </row>
    <row r="11" spans="1:12" ht="13.5" thickBot="1">
      <c r="A11" s="34" t="s">
        <v>21</v>
      </c>
      <c r="B11" s="67" t="s">
        <v>22</v>
      </c>
      <c r="C11" s="68">
        <v>13665610</v>
      </c>
      <c r="D11" s="65">
        <f t="shared" si="2"/>
        <v>13740602</v>
      </c>
      <c r="E11" s="49">
        <v>0</v>
      </c>
      <c r="F11" s="65">
        <v>11895050</v>
      </c>
      <c r="G11" s="49">
        <v>296137</v>
      </c>
      <c r="H11" s="49">
        <v>1109436</v>
      </c>
      <c r="I11" s="49">
        <v>174090</v>
      </c>
      <c r="J11" s="50">
        <v>257357</v>
      </c>
      <c r="K11" s="50">
        <v>8532</v>
      </c>
      <c r="L11" s="87">
        <f t="shared" si="1"/>
        <v>74992</v>
      </c>
    </row>
    <row r="12" spans="1:12" ht="20.25" customHeight="1">
      <c r="A12" s="69" t="s">
        <v>23</v>
      </c>
      <c r="B12" s="70" t="s">
        <v>24</v>
      </c>
      <c r="C12" s="74">
        <f>SUM(C13:C15)</f>
        <v>136973528</v>
      </c>
      <c r="D12" s="74">
        <f aca="true" t="shared" si="3" ref="D12:K12">SUM(D13:D15)</f>
        <v>133776788</v>
      </c>
      <c r="E12" s="74">
        <f t="shared" si="3"/>
        <v>0</v>
      </c>
      <c r="F12" s="74">
        <f t="shared" si="3"/>
        <v>127888272</v>
      </c>
      <c r="G12" s="74">
        <f t="shared" si="3"/>
        <v>4300845</v>
      </c>
      <c r="H12" s="74">
        <f t="shared" si="3"/>
        <v>162478</v>
      </c>
      <c r="I12" s="74">
        <f t="shared" si="3"/>
        <v>89250</v>
      </c>
      <c r="J12" s="74">
        <f t="shared" si="3"/>
        <v>1335943</v>
      </c>
      <c r="K12" s="74">
        <f t="shared" si="3"/>
        <v>0</v>
      </c>
      <c r="L12" s="75">
        <f t="shared" si="1"/>
        <v>-3196740</v>
      </c>
    </row>
    <row r="13" spans="1:12" ht="12.75">
      <c r="A13" s="42" t="s">
        <v>13</v>
      </c>
      <c r="B13" s="13" t="s">
        <v>25</v>
      </c>
      <c r="C13" s="47">
        <v>129210293</v>
      </c>
      <c r="D13" s="63">
        <f t="shared" si="2"/>
        <v>124133236</v>
      </c>
      <c r="E13" s="46">
        <v>0</v>
      </c>
      <c r="F13" s="63">
        <v>123109820</v>
      </c>
      <c r="G13" s="46">
        <v>966699</v>
      </c>
      <c r="H13" s="46">
        <v>4466</v>
      </c>
      <c r="I13" s="46">
        <v>28416</v>
      </c>
      <c r="J13" s="48">
        <v>23835</v>
      </c>
      <c r="K13" s="48">
        <v>0</v>
      </c>
      <c r="L13" s="45">
        <f t="shared" si="1"/>
        <v>-5077057</v>
      </c>
    </row>
    <row r="14" spans="1:12" ht="12.75">
      <c r="A14" s="43" t="s">
        <v>15</v>
      </c>
      <c r="B14" s="25" t="s">
        <v>26</v>
      </c>
      <c r="C14" s="47">
        <v>7763235</v>
      </c>
      <c r="D14" s="63">
        <f t="shared" si="2"/>
        <v>9634457</v>
      </c>
      <c r="E14" s="46">
        <v>0</v>
      </c>
      <c r="F14" s="63">
        <v>4778452</v>
      </c>
      <c r="G14" s="46">
        <v>3334146</v>
      </c>
      <c r="H14" s="46">
        <v>158012</v>
      </c>
      <c r="I14" s="46">
        <v>60834</v>
      </c>
      <c r="J14" s="48">
        <v>1303013</v>
      </c>
      <c r="K14" s="48">
        <v>0</v>
      </c>
      <c r="L14" s="45">
        <f t="shared" si="1"/>
        <v>1871222</v>
      </c>
    </row>
    <row r="15" spans="1:12" ht="13.5" thickBot="1">
      <c r="A15" s="34" t="s">
        <v>17</v>
      </c>
      <c r="B15" s="13" t="s">
        <v>27</v>
      </c>
      <c r="C15" s="47">
        <v>0</v>
      </c>
      <c r="D15" s="63">
        <f t="shared" si="2"/>
        <v>9095</v>
      </c>
      <c r="E15" s="49">
        <v>0</v>
      </c>
      <c r="F15" s="65">
        <v>0</v>
      </c>
      <c r="G15" s="49">
        <v>0</v>
      </c>
      <c r="H15" s="46">
        <v>0</v>
      </c>
      <c r="I15" s="46">
        <v>0</v>
      </c>
      <c r="J15" s="50">
        <v>9095</v>
      </c>
      <c r="K15" s="50">
        <v>0</v>
      </c>
      <c r="L15" s="44">
        <f t="shared" si="1"/>
        <v>9095</v>
      </c>
    </row>
    <row r="16" spans="1:12" ht="24">
      <c r="A16" s="69" t="s">
        <v>28</v>
      </c>
      <c r="B16" s="71" t="s">
        <v>29</v>
      </c>
      <c r="C16" s="76">
        <f>SUM(C17:C18)</f>
        <v>7367862</v>
      </c>
      <c r="D16" s="76">
        <f aca="true" t="shared" si="4" ref="D16:K16">SUM(D17:D18)</f>
        <v>0</v>
      </c>
      <c r="E16" s="76">
        <f t="shared" si="4"/>
        <v>0</v>
      </c>
      <c r="F16" s="76">
        <f t="shared" si="4"/>
        <v>0</v>
      </c>
      <c r="G16" s="76">
        <f t="shared" si="4"/>
        <v>0</v>
      </c>
      <c r="H16" s="76">
        <f t="shared" si="4"/>
        <v>0</v>
      </c>
      <c r="I16" s="76">
        <f t="shared" si="4"/>
        <v>0</v>
      </c>
      <c r="J16" s="76">
        <f t="shared" si="4"/>
        <v>0</v>
      </c>
      <c r="K16" s="76">
        <f t="shared" si="4"/>
        <v>0</v>
      </c>
      <c r="L16" s="75">
        <f aca="true" t="shared" si="5" ref="L16:L27">D16-C16</f>
        <v>-7367862</v>
      </c>
    </row>
    <row r="17" spans="1:12" ht="12.75">
      <c r="A17" s="35" t="s">
        <v>13</v>
      </c>
      <c r="B17" s="24" t="s">
        <v>47</v>
      </c>
      <c r="C17" s="47">
        <v>7184481</v>
      </c>
      <c r="D17" s="63">
        <f>SUM(F17:K17)</f>
        <v>0</v>
      </c>
      <c r="E17" s="61">
        <v>0</v>
      </c>
      <c r="F17" s="46">
        <v>0</v>
      </c>
      <c r="G17" s="46">
        <v>0</v>
      </c>
      <c r="H17" s="46">
        <v>0</v>
      </c>
      <c r="I17" s="46">
        <v>0</v>
      </c>
      <c r="J17" s="48">
        <v>0</v>
      </c>
      <c r="K17" s="48">
        <v>0</v>
      </c>
      <c r="L17" s="45">
        <f t="shared" si="5"/>
        <v>-7184481</v>
      </c>
    </row>
    <row r="18" spans="1:12" ht="13.5" thickBot="1">
      <c r="A18" s="35" t="s">
        <v>15</v>
      </c>
      <c r="B18" s="13" t="s">
        <v>30</v>
      </c>
      <c r="C18" s="47">
        <v>183381</v>
      </c>
      <c r="D18" s="63">
        <f t="shared" si="2"/>
        <v>0</v>
      </c>
      <c r="E18" s="46">
        <v>0</v>
      </c>
      <c r="F18" s="63">
        <v>0</v>
      </c>
      <c r="G18" s="46">
        <v>0</v>
      </c>
      <c r="H18" s="46">
        <v>0</v>
      </c>
      <c r="I18" s="46">
        <v>0</v>
      </c>
      <c r="J18" s="48">
        <v>0</v>
      </c>
      <c r="K18" s="48">
        <v>0</v>
      </c>
      <c r="L18" s="44">
        <f t="shared" si="5"/>
        <v>-183381</v>
      </c>
    </row>
    <row r="19" spans="1:12" ht="20.25" customHeight="1" thickBot="1">
      <c r="A19" s="72" t="s">
        <v>31</v>
      </c>
      <c r="B19" s="73" t="s">
        <v>32</v>
      </c>
      <c r="C19" s="76">
        <f>SUM(C20:C26)</f>
        <v>521530</v>
      </c>
      <c r="D19" s="76">
        <f aca="true" t="shared" si="6" ref="D19:K19">SUM(D20:D26)</f>
        <v>380688</v>
      </c>
      <c r="E19" s="76">
        <f t="shared" si="6"/>
        <v>0</v>
      </c>
      <c r="F19" s="76">
        <f t="shared" si="6"/>
        <v>0</v>
      </c>
      <c r="G19" s="76">
        <f t="shared" si="6"/>
        <v>0</v>
      </c>
      <c r="H19" s="76">
        <f t="shared" si="6"/>
        <v>78018</v>
      </c>
      <c r="I19" s="76">
        <f t="shared" si="6"/>
        <v>140392</v>
      </c>
      <c r="J19" s="76">
        <f t="shared" si="6"/>
        <v>144731</v>
      </c>
      <c r="K19" s="76">
        <f t="shared" si="6"/>
        <v>17547</v>
      </c>
      <c r="L19" s="75">
        <f t="shared" si="5"/>
        <v>-140842</v>
      </c>
    </row>
    <row r="20" spans="1:12" ht="12.75">
      <c r="A20" s="36" t="s">
        <v>13</v>
      </c>
      <c r="B20" s="38" t="s">
        <v>33</v>
      </c>
      <c r="C20" s="47">
        <v>50420</v>
      </c>
      <c r="D20" s="63">
        <f t="shared" si="2"/>
        <v>29642</v>
      </c>
      <c r="E20" s="46">
        <v>0</v>
      </c>
      <c r="F20" s="63">
        <v>0</v>
      </c>
      <c r="G20" s="46">
        <v>0</v>
      </c>
      <c r="H20" s="51">
        <v>28208</v>
      </c>
      <c r="I20" s="51">
        <v>0</v>
      </c>
      <c r="J20" s="48">
        <v>1434</v>
      </c>
      <c r="K20" s="48">
        <v>0</v>
      </c>
      <c r="L20" s="45">
        <f t="shared" si="5"/>
        <v>-20778</v>
      </c>
    </row>
    <row r="21" spans="1:12" ht="12.75">
      <c r="A21" s="36" t="s">
        <v>15</v>
      </c>
      <c r="B21" s="59" t="s">
        <v>34</v>
      </c>
      <c r="C21" s="47">
        <v>0</v>
      </c>
      <c r="D21" s="63">
        <f t="shared" si="2"/>
        <v>5013</v>
      </c>
      <c r="E21" s="46">
        <v>0</v>
      </c>
      <c r="F21" s="63">
        <v>0</v>
      </c>
      <c r="G21" s="46">
        <v>0</v>
      </c>
      <c r="H21" s="46">
        <v>0</v>
      </c>
      <c r="I21" s="46">
        <v>0</v>
      </c>
      <c r="J21" s="48">
        <v>5013</v>
      </c>
      <c r="K21" s="48">
        <v>0</v>
      </c>
      <c r="L21" s="45">
        <f t="shared" si="5"/>
        <v>5013</v>
      </c>
    </row>
    <row r="22" spans="1:12" ht="12.75">
      <c r="A22" s="36" t="s">
        <v>17</v>
      </c>
      <c r="B22" s="59" t="s">
        <v>35</v>
      </c>
      <c r="C22" s="47">
        <v>116624</v>
      </c>
      <c r="D22" s="63">
        <f t="shared" si="2"/>
        <v>103525</v>
      </c>
      <c r="E22" s="46">
        <v>0</v>
      </c>
      <c r="F22" s="46">
        <v>0</v>
      </c>
      <c r="G22" s="46">
        <v>0</v>
      </c>
      <c r="H22" s="46">
        <v>2750</v>
      </c>
      <c r="I22" s="46">
        <v>15311</v>
      </c>
      <c r="J22" s="48">
        <v>85464</v>
      </c>
      <c r="K22" s="48">
        <v>0</v>
      </c>
      <c r="L22" s="45">
        <f t="shared" si="5"/>
        <v>-13099</v>
      </c>
    </row>
    <row r="23" spans="1:12" ht="12.75">
      <c r="A23" s="36" t="s">
        <v>19</v>
      </c>
      <c r="B23" s="37" t="s">
        <v>36</v>
      </c>
      <c r="C23" s="47">
        <v>1200</v>
      </c>
      <c r="D23" s="63">
        <f t="shared" si="2"/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8">
        <v>0</v>
      </c>
      <c r="K23" s="48">
        <v>0</v>
      </c>
      <c r="L23" s="45">
        <f t="shared" si="5"/>
        <v>-1200</v>
      </c>
    </row>
    <row r="24" spans="1:12" ht="12.75">
      <c r="A24" s="36" t="s">
        <v>21</v>
      </c>
      <c r="B24" s="38" t="s">
        <v>48</v>
      </c>
      <c r="C24" s="52">
        <v>78164</v>
      </c>
      <c r="D24" s="63">
        <f t="shared" si="2"/>
        <v>72843</v>
      </c>
      <c r="E24" s="53">
        <v>0</v>
      </c>
      <c r="F24" s="54">
        <v>0</v>
      </c>
      <c r="G24" s="53">
        <v>0</v>
      </c>
      <c r="H24" s="54">
        <v>44841</v>
      </c>
      <c r="I24" s="54">
        <v>0</v>
      </c>
      <c r="J24" s="48">
        <v>10455</v>
      </c>
      <c r="K24" s="48">
        <v>17547</v>
      </c>
      <c r="L24" s="45">
        <f t="shared" si="5"/>
        <v>-5321</v>
      </c>
    </row>
    <row r="25" spans="1:12" ht="12.75">
      <c r="A25" s="36" t="s">
        <v>37</v>
      </c>
      <c r="B25" s="37" t="s">
        <v>38</v>
      </c>
      <c r="C25" s="55">
        <v>270407</v>
      </c>
      <c r="D25" s="63">
        <f t="shared" si="2"/>
        <v>168215</v>
      </c>
      <c r="E25" s="56">
        <v>0</v>
      </c>
      <c r="F25" s="55">
        <v>0</v>
      </c>
      <c r="G25" s="56">
        <v>0</v>
      </c>
      <c r="H25" s="55">
        <v>769</v>
      </c>
      <c r="I25" s="54">
        <v>125081</v>
      </c>
      <c r="J25" s="48">
        <v>42365</v>
      </c>
      <c r="K25" s="48">
        <v>0</v>
      </c>
      <c r="L25" s="45">
        <f t="shared" si="5"/>
        <v>-102192</v>
      </c>
    </row>
    <row r="26" spans="1:12" ht="13.5" thickBot="1">
      <c r="A26" s="33" t="s">
        <v>39</v>
      </c>
      <c r="B26" s="39" t="s">
        <v>40</v>
      </c>
      <c r="C26" s="66">
        <v>4715</v>
      </c>
      <c r="D26" s="63">
        <f>SUM(E26:K26)</f>
        <v>1450</v>
      </c>
      <c r="E26" s="57">
        <v>0</v>
      </c>
      <c r="F26" s="58">
        <v>0</v>
      </c>
      <c r="G26" s="57">
        <v>0</v>
      </c>
      <c r="H26" s="58">
        <v>1450</v>
      </c>
      <c r="I26" s="58">
        <v>0</v>
      </c>
      <c r="J26" s="50">
        <v>0</v>
      </c>
      <c r="K26" s="50">
        <v>0</v>
      </c>
      <c r="L26" s="44">
        <f t="shared" si="5"/>
        <v>-3265</v>
      </c>
    </row>
    <row r="27" spans="1:12" ht="20.25" customHeight="1" thickBot="1">
      <c r="A27" s="33"/>
      <c r="B27" s="14" t="s">
        <v>41</v>
      </c>
      <c r="C27" s="77">
        <f>C6+C12+C16+C19</f>
        <v>1508141490</v>
      </c>
      <c r="D27" s="77">
        <f aca="true" t="shared" si="7" ref="D27:K27">D6+D12+D16+D19</f>
        <v>1430358954</v>
      </c>
      <c r="E27" s="77">
        <f t="shared" si="7"/>
        <v>897975855</v>
      </c>
      <c r="F27" s="77">
        <f t="shared" si="7"/>
        <v>303556136</v>
      </c>
      <c r="G27" s="77">
        <f t="shared" si="7"/>
        <v>219410489</v>
      </c>
      <c r="H27" s="77">
        <f t="shared" si="7"/>
        <v>5194726</v>
      </c>
      <c r="I27" s="77">
        <f t="shared" si="7"/>
        <v>822039</v>
      </c>
      <c r="J27" s="77">
        <f t="shared" si="7"/>
        <v>3327327</v>
      </c>
      <c r="K27" s="77">
        <f t="shared" si="7"/>
        <v>72382</v>
      </c>
      <c r="L27" s="78">
        <f t="shared" si="5"/>
        <v>-77782536</v>
      </c>
    </row>
    <row r="28" spans="1:12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2.75">
      <c r="A31" s="40"/>
      <c r="B31" t="s">
        <v>49</v>
      </c>
      <c r="C31" s="40"/>
      <c r="D31" t="s">
        <v>51</v>
      </c>
      <c r="E31" s="40"/>
      <c r="F31" s="40"/>
      <c r="G31" s="40"/>
      <c r="H31" s="40"/>
      <c r="I31" s="40"/>
      <c r="J31" s="40"/>
      <c r="K31" s="40"/>
      <c r="L31" s="40"/>
    </row>
    <row r="32" spans="1:12" ht="12.75">
      <c r="A32" s="40"/>
      <c r="B32" t="s">
        <v>50</v>
      </c>
      <c r="C32" s="40"/>
      <c r="D32" t="s">
        <v>52</v>
      </c>
      <c r="E32" s="40"/>
      <c r="F32" s="40"/>
      <c r="G32" s="40"/>
      <c r="H32" s="40"/>
      <c r="I32" s="40"/>
      <c r="J32" s="40"/>
      <c r="K32" s="40"/>
      <c r="L32" s="40"/>
    </row>
    <row r="33" spans="1:12" ht="12.75">
      <c r="A33" s="40"/>
      <c r="B33" s="40"/>
      <c r="C33" s="40"/>
      <c r="D33" t="s">
        <v>53</v>
      </c>
      <c r="E33" s="40"/>
      <c r="F33" s="40"/>
      <c r="G33" s="40"/>
      <c r="H33" s="40"/>
      <c r="I33" s="40"/>
      <c r="J33" s="40"/>
      <c r="K33" s="40"/>
      <c r="L33" s="40"/>
    </row>
    <row r="34" spans="1:12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</sheetData>
  <printOptions horizontalCentered="1"/>
  <pageMargins left="0.3937007874015748" right="0.81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 mienia kom. w bezpoś. zarządzie gminy.</dc:title>
  <dc:subject/>
  <dc:creator>Urząd Miasta w Lublinie</dc:creator>
  <cp:keywords/>
  <dc:description/>
  <cp:lastModifiedBy>um</cp:lastModifiedBy>
  <cp:lastPrinted>2005-11-10T21:02:31Z</cp:lastPrinted>
  <dcterms:created xsi:type="dcterms:W3CDTF">2005-11-03T12:45:09Z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