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9180" windowHeight="4050" activeTab="0"/>
  </bookViews>
  <sheets>
    <sheet name="zlecone" sheetId="1" r:id="rId1"/>
  </sheets>
  <definedNames>
    <definedName name="_xlnm.Print_Titles" localSheetId="0">'zlecone'!$9:$9</definedName>
  </definedNames>
  <calcPr fullCalcOnLoad="1"/>
</workbook>
</file>

<file path=xl/sharedStrings.xml><?xml version="1.0" encoding="utf-8"?>
<sst xmlns="http://schemas.openxmlformats.org/spreadsheetml/2006/main" count="262" uniqueCount="134">
  <si>
    <t>Administracja publiczna</t>
  </si>
  <si>
    <t>Urzędy wojewódzkie</t>
  </si>
  <si>
    <t>Bezpieczeństwo publiczne i ochrona przeciwpożarowa</t>
  </si>
  <si>
    <t xml:space="preserve">Ośrodki wsparcia </t>
  </si>
  <si>
    <t>Zasiłki rodzinne, pielęgnacyjne i wychowawcze</t>
  </si>
  <si>
    <t>dotacja celowa z budżetu państwa na zasiłki rodzinne, pielęgnacyjne i wychowawcze</t>
  </si>
  <si>
    <t>dotacja celowa z budżetu państwa na utrzymanie Miejskiego Ośrodka Pomocy Rodzinie</t>
  </si>
  <si>
    <t xml:space="preserve">Usługi opiekuńcze i specjalistyczne usługi opiekuńcze </t>
  </si>
  <si>
    <t xml:space="preserve">Gospodarka mieszkaniowa </t>
  </si>
  <si>
    <t>Gospodarka gruntami i nieruchomościami</t>
  </si>
  <si>
    <t>Działalność usługowa</t>
  </si>
  <si>
    <t>Prace geodezyjne i kartograficzne (nieinwestycyjne)</t>
  </si>
  <si>
    <t xml:space="preserve">dotacja celowa z budżetu państwa na modernizację ewidencji gruntów </t>
  </si>
  <si>
    <t>Nadzór budowlany</t>
  </si>
  <si>
    <t>dotacja celowa z budżetu państwa na utrzymanie Powiatowego Inspektoratu Nadzoru Budowlanego</t>
  </si>
  <si>
    <t>Komisje poborowe</t>
  </si>
  <si>
    <t>dotacja celowa z budżetu państwa na przeprowadzenie poboru do wojska</t>
  </si>
  <si>
    <t>Komendy powiatowe Państwowej Straży Pożarnej</t>
  </si>
  <si>
    <t>dotacja celowa z budżetu państwa na utrzymanie Komendy Miejskiej Państwowej Straży Pożarnej</t>
  </si>
  <si>
    <t>Ochrona zdrowia</t>
  </si>
  <si>
    <t>Ośrodki wsparcia</t>
  </si>
  <si>
    <t>dotacja celowa z budżetu państwa na zasiłki dla pracowników Straży Pożarnej</t>
  </si>
  <si>
    <t>w złotych</t>
  </si>
  <si>
    <t>Zadania zlecone ogółem</t>
  </si>
  <si>
    <t>z tego:</t>
  </si>
  <si>
    <t>Zadania ustawowo zlecone gminie</t>
  </si>
  <si>
    <t xml:space="preserve">Treść   </t>
  </si>
  <si>
    <t>Dział</t>
  </si>
  <si>
    <t>wynagrodzenia osobowe</t>
  </si>
  <si>
    <t>wydatki rzeczowe</t>
  </si>
  <si>
    <t>pochodne od wynagrodzeń</t>
  </si>
  <si>
    <t>świadczenia społeczne</t>
  </si>
  <si>
    <t xml:space="preserve">usługi opiekuńcze </t>
  </si>
  <si>
    <t>gospodarka nieruchomościami</t>
  </si>
  <si>
    <t>modernizacja ewidencji gruntów w obrębach przyłączonych do miasta Lublina</t>
  </si>
  <si>
    <t>świadczenia społeczne dla pracowników Straży Pożarnej</t>
  </si>
  <si>
    <t>opłaty podopiecznych za świadczone usługi</t>
  </si>
  <si>
    <t>opłaty za zarząd i wieczyste użytkowanie nieruchomości Skarbu Państwa</t>
  </si>
  <si>
    <t>Ośrodki pomocy społecznej</t>
  </si>
  <si>
    <t>Plan finansowy zadań z zakresu administracji rządowej i innych zadań zleconych ustawami</t>
  </si>
  <si>
    <t>dotacja celowa z budżetu państwa na prowadzenie środowiskowych domów samopomocy</t>
  </si>
  <si>
    <t>Pomoc dla uchodźców</t>
  </si>
  <si>
    <t>dotacja celowa z budżetu państwa na pomoc dla cudzoziemców posiadających status uchodźców</t>
  </si>
  <si>
    <t>wpływy z czynności kontrolno-rozpoznawczych</t>
  </si>
  <si>
    <t>Zasiłki i pomoc w naturze oraz składki na ubezpieczenia społeczne</t>
  </si>
  <si>
    <t>(nazwa działu, rozdziału, zadania, paragrafu)</t>
  </si>
  <si>
    <t xml:space="preserve">Dotacje celowe otrzymane z budżetu państwa na realizację zadań bieżących z zakresu administracji rządowej oraz innych zadań zleconych gminie ustawami </t>
  </si>
  <si>
    <t>Dochody budżetu państwa związane z realizacją zadań zlecanych jednostkom samorządu terytorialnego</t>
  </si>
  <si>
    <t xml:space="preserve">Dotacje celowe otrzymane z budżetu państwa na inwestycje i zakupy inwestycyjne z zakresu administracji rządowej oraz innych zadań zleconych gminom ustawami </t>
  </si>
  <si>
    <t>Dotacje celowe otrzymane z budżetu państwa na zadania bieżące z zakresu administracji rządowej oraz inne zadania zlecone ustawami realizowane przez powiat</t>
  </si>
  <si>
    <t>Dotacje celowe otrzymane z budżetu państwa na inwestycje i zakupy inwestycyjne z zakresu administracji rządowej oraz inne zadania zlecone ustawami realizowane przez powiat</t>
  </si>
  <si>
    <t>Obrona cywilna</t>
  </si>
  <si>
    <t>dotacja celowa z budżetu państwa na finansowanie zadań z zakresu obrony cywilnej</t>
  </si>
  <si>
    <t xml:space="preserve">opłaty za pobyt </t>
  </si>
  <si>
    <t>Rozdz.
§</t>
  </si>
  <si>
    <t>Składki na ubezpieczenie zdrowotne opłacane za osoby pobierające niektóre świadczenia 
z pomocy społecznej</t>
  </si>
  <si>
    <t>wydatki z zakresu obrony cywilnej</t>
  </si>
  <si>
    <t>dotacja na prowadzenie Środowiskowego Domu Samopomocy  przy ul. Abramowickiej "Misericordia"</t>
  </si>
  <si>
    <t xml:space="preserve">dotacja celowa z budżetu państwa na zasiłki i pomoc w naturze oraz na składki na ubezpieczenia społeczne </t>
  </si>
  <si>
    <t>dotacja celowa z budżetu państwa na finansowanie zadań bieżących z zakresu gospodarki nieruchomościami</t>
  </si>
  <si>
    <t xml:space="preserve">dotacja celowa z budżetu państwa na składki na ubezpieczenie zdrowotne opłacane za osoby pobierające świadczenia z pomocy społecznej </t>
  </si>
  <si>
    <t>Pomoc społeczna</t>
  </si>
  <si>
    <t>dotacja na prowadzenie Środowiskowego Domu Samopomocy przy al. Spółdzielczości Pracy</t>
  </si>
  <si>
    <t>inwestycje</t>
  </si>
  <si>
    <t xml:space="preserve">dotacja celowa z budżetu państwa na składki na ubezpieczenie zdrowotne za dzieci i uczniów niepozostających na utrzymaniu osoby ubezpieczonej </t>
  </si>
  <si>
    <t>dotacja na prowadzenie Środowiskowego Domu Samopomocy "Roztocze" przy ul. Wallenroda oraz Ośrodka Wsparcia przy ul. Bronowickiej</t>
  </si>
  <si>
    <t>Pozostałe zadania w zakresie polityki społecznej</t>
  </si>
  <si>
    <t>Zespoły do spraw orzekania o niepełnosprawności</t>
  </si>
  <si>
    <t>Dochody 2004 rok</t>
  </si>
  <si>
    <t>Wydatki 2004 rok</t>
  </si>
  <si>
    <t>dotacja celowa z budżetu państwa na realizację bieżących zadań z zakresu administracji rządowej</t>
  </si>
  <si>
    <t>opłaty za dowody osobiste</t>
  </si>
  <si>
    <t>Urzędy naczelnych organów władzy państwowej, kontroli i ochrony prawa oraz sądownictwa</t>
  </si>
  <si>
    <t>Urzędy naczelnych organów władzy państwowej, kontroli i ochrony prawa</t>
  </si>
  <si>
    <t>składki na ubezpieczenie zdrowotne opłacane za osoby pobierające świadczenia z pomocy społecznej</t>
  </si>
  <si>
    <t>dotacja celowa z budżetu państwa na zakupy inwestycyjne dla Miejskiego Ośrodka Pomocy Rodzinie</t>
  </si>
  <si>
    <t>Zadania z zakresu administracji rządowej wykonywane przez powiat</t>
  </si>
  <si>
    <t>przeprowadzenie poboru do wojska</t>
  </si>
  <si>
    <t>Składki na ubezpieczenie zdrowotne oraz świadczenia dla osób nieobjętych obowiązkiem ubezpieczenia zdrowotnego</t>
  </si>
  <si>
    <t>dotacja celowa z budżetu państwa na składki na ubezpieczenie zdrowotne za osoby bezrobotne bez prawa do zasiłku</t>
  </si>
  <si>
    <t>składki na ubezpieczenie zdrowotne za osoby bezrobotne bez prawa do zasiłku</t>
  </si>
  <si>
    <t>składki na ubezpieczenie zdrowotne za uczniów oraz wychowanków placówek opiekuńczo - wychowawczych</t>
  </si>
  <si>
    <t>pomoc dla uchodźców</t>
  </si>
  <si>
    <t>utrzymanie Środowiskowego Domu Samopomocy przy ul. Gospodarczej, z tego:</t>
  </si>
  <si>
    <t>dotacja celowa z budżetu państwa na usługi opiekuńcze</t>
  </si>
  <si>
    <t>prowadzenie i aktualizacja rejestru wyborców</t>
  </si>
  <si>
    <t>dotacja celowa z budżetu państwa na sfinansowanie kosztów prowadzenia i aktualizacji rejestru wyborców</t>
  </si>
  <si>
    <t>Prezydenta Miasta Lublin</t>
  </si>
  <si>
    <t>Wynagrodzenia osobowe pracowników</t>
  </si>
  <si>
    <t>Wydatki na zakupy inwestycyjne jednostek budżetowych</t>
  </si>
  <si>
    <t>Składki na Fundusz Pracy</t>
  </si>
  <si>
    <t>Składki na ubezpieczenia społeczne</t>
  </si>
  <si>
    <t>Odpisy na zakładowy fundusz świadczeń socjalnych</t>
  </si>
  <si>
    <t>Zakup materiałów i wyposażenia</t>
  </si>
  <si>
    <t>Zakup usług pozostałych</t>
  </si>
  <si>
    <t>Podróże służbowe krajowe</t>
  </si>
  <si>
    <t>Nagrody i wydatki osobowe niezaliczone do wynagrodzeń</t>
  </si>
  <si>
    <t>Zakup środków żywności</t>
  </si>
  <si>
    <t>Zakup leków i materiałów medycznych</t>
  </si>
  <si>
    <t>Zakup energii</t>
  </si>
  <si>
    <t>Zakup usług remontowych - remont obiektu</t>
  </si>
  <si>
    <t>Zakup usług zdrowotnych</t>
  </si>
  <si>
    <t>Różne opłaty i składki</t>
  </si>
  <si>
    <t>Dotacja celowa z budżetu na finansowanie lub dofinansowanie zadań zleconych do realizacji stowarzyszeniom</t>
  </si>
  <si>
    <t>Świadczenia społeczne</t>
  </si>
  <si>
    <t>zakupy inwestycyjne</t>
  </si>
  <si>
    <t>Podatek od nieruchomości</t>
  </si>
  <si>
    <t>Kary i odszkodowania wypłacane na rzecz osób fizycznych</t>
  </si>
  <si>
    <t>Koszty postępowania sądowego i prokuratorskiego</t>
  </si>
  <si>
    <t>Wynagrodzenia osobowe członków korpusu służby cywilnej</t>
  </si>
  <si>
    <t>Dodatkowe wynagrodzenie roczne</t>
  </si>
  <si>
    <t>Różne wydatki na rzecz osób fizycznych</t>
  </si>
  <si>
    <t>Uposażenia żołnierzy zawodowych i nadterminowych oraz funkcjonariuszy</t>
  </si>
  <si>
    <t>Pozostałe należności żołnierzy zawodowych i nadterminowych oraz funkcjonariuszy</t>
  </si>
  <si>
    <t>Nagrody roczne dla żołnierzy zawodowych i nadterminowych oraz funkcjonariuszy</t>
  </si>
  <si>
    <t>Uposażenia oraz świadczenia pieniężne wypłacane przez okres roku żołnierzom 
i funkcjonariuszom zwolnionym ze służby</t>
  </si>
  <si>
    <t>Zakup materiałów i wyposażenia - remonty</t>
  </si>
  <si>
    <t>Zakup sprzętu i uzbrojenia</t>
  </si>
  <si>
    <t>Zakup usług remontowych - remonty</t>
  </si>
  <si>
    <t>Pozostałe podatki na rzecz budżetów jednostek samorządu terytorialnego</t>
  </si>
  <si>
    <t>Opłaty na rzecz budżetu państwa</t>
  </si>
  <si>
    <t>Opłaty na rzecz budżetów jednostek samorządu terytorialnego</t>
  </si>
  <si>
    <t>Składki na ubezpieczenie zdrowotne</t>
  </si>
  <si>
    <t xml:space="preserve">Świadczenia społeczne </t>
  </si>
  <si>
    <t>dotacja celowa z budżetu państwa na utrzymanie zespołu do spraw orzekania 
o niepełnosprawności</t>
  </si>
  <si>
    <t>oraz plan dochodów, które podlegają przekazaniu do budżetu państwa</t>
  </si>
  <si>
    <t>związanych z realizacją powyższych zadań na 2004 rok</t>
  </si>
  <si>
    <t>z dnia 19 lutego 2004 r.</t>
  </si>
  <si>
    <t>Załącznik Nr 8</t>
  </si>
  <si>
    <t>dotacja celowa z budżetu państwa na zakupy inwestycyjne dla zespołu do spraw orzekania         
o niepełnosprawności</t>
  </si>
  <si>
    <t>do Zarządzenia Nr 70/2004</t>
  </si>
  <si>
    <t>PREZYDENT</t>
  </si>
  <si>
    <t>Miasta Lublin</t>
  </si>
  <si>
    <t>Andrzej Pruszkowski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</si>
</sst>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9">
    <font>
      <sz val="10"/>
      <name val="Arial CE"/>
      <family val="0"/>
    </font>
    <font>
      <b/>
      <sz val="10"/>
      <name val="Arial CE"/>
      <family val="2"/>
    </font>
    <font>
      <i/>
      <sz val="10"/>
      <name val="Arial CE"/>
      <family val="2"/>
    </font>
    <font>
      <b/>
      <i/>
      <sz val="10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b/>
      <i/>
      <sz val="11"/>
      <name val="Arial CE"/>
      <family val="2"/>
    </font>
    <font>
      <sz val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gray0625"/>
    </fill>
  </fills>
  <borders count="25">
    <border>
      <left/>
      <right/>
      <top/>
      <bottom/>
      <diagonal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dotted"/>
    </border>
    <border>
      <left style="thin"/>
      <right>
        <color indexed="63"/>
      </right>
      <top style="double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hair"/>
    </border>
    <border>
      <left style="double"/>
      <right style="double"/>
      <top style="double"/>
      <bottom style="double"/>
    </border>
    <border>
      <left style="thin"/>
      <right style="thin"/>
      <top style="dotted"/>
      <bottom>
        <color indexed="63"/>
      </bottom>
    </border>
    <border>
      <left style="thin"/>
      <right style="thin"/>
      <top style="dotted"/>
      <bottom style="thin"/>
    </border>
    <border>
      <left style="thin"/>
      <right style="thin"/>
      <top style="thin"/>
      <bottom style="dashed"/>
    </border>
    <border>
      <left style="thin"/>
      <right style="thin"/>
      <top style="dashed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tted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4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Continuous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3" fontId="0" fillId="0" borderId="4" xfId="0" applyNumberFormat="1" applyFont="1" applyBorder="1" applyAlignment="1">
      <alignment horizontal="right"/>
    </xf>
    <xf numFmtId="0" fontId="1" fillId="2" borderId="4" xfId="0" applyFont="1" applyFill="1" applyBorder="1" applyAlignment="1">
      <alignment/>
    </xf>
    <xf numFmtId="0" fontId="1" fillId="3" borderId="6" xfId="0" applyFont="1" applyFill="1" applyBorder="1" applyAlignment="1">
      <alignment horizontal="right"/>
    </xf>
    <xf numFmtId="0" fontId="1" fillId="3" borderId="6" xfId="0" applyFont="1" applyFill="1" applyBorder="1" applyAlignment="1">
      <alignment/>
    </xf>
    <xf numFmtId="0" fontId="1" fillId="3" borderId="7" xfId="0" applyFont="1" applyFill="1" applyBorder="1" applyAlignment="1">
      <alignment/>
    </xf>
    <xf numFmtId="0" fontId="1" fillId="3" borderId="7" xfId="0" applyFont="1" applyFill="1" applyBorder="1" applyAlignment="1">
      <alignment wrapText="1"/>
    </xf>
    <xf numFmtId="3" fontId="1" fillId="3" borderId="7" xfId="0" applyNumberFormat="1" applyFont="1" applyFill="1" applyBorder="1" applyAlignment="1">
      <alignment horizontal="right"/>
    </xf>
    <xf numFmtId="0" fontId="0" fillId="2" borderId="4" xfId="0" applyFont="1" applyFill="1" applyBorder="1" applyAlignment="1">
      <alignment horizontal="right"/>
    </xf>
    <xf numFmtId="0" fontId="1" fillId="2" borderId="6" xfId="0" applyFont="1" applyFill="1" applyBorder="1" applyAlignment="1">
      <alignment/>
    </xf>
    <xf numFmtId="0" fontId="1" fillId="2" borderId="6" xfId="0" applyFont="1" applyFill="1" applyBorder="1" applyAlignment="1">
      <alignment wrapText="1"/>
    </xf>
    <xf numFmtId="3" fontId="1" fillId="2" borderId="6" xfId="0" applyNumberFormat="1" applyFont="1" applyFill="1" applyBorder="1" applyAlignment="1">
      <alignment horizontal="right"/>
    </xf>
    <xf numFmtId="0" fontId="2" fillId="2" borderId="4" xfId="0" applyFont="1" applyFill="1" applyBorder="1" applyAlignment="1">
      <alignment horizontal="right"/>
    </xf>
    <xf numFmtId="0" fontId="2" fillId="2" borderId="8" xfId="0" applyFont="1" applyFill="1" applyBorder="1" applyAlignment="1">
      <alignment/>
    </xf>
    <xf numFmtId="0" fontId="2" fillId="2" borderId="4" xfId="0" applyFont="1" applyFill="1" applyBorder="1" applyAlignment="1">
      <alignment/>
    </xf>
    <xf numFmtId="0" fontId="1" fillId="3" borderId="7" xfId="0" applyFont="1" applyFill="1" applyBorder="1" applyAlignment="1">
      <alignment horizontal="right"/>
    </xf>
    <xf numFmtId="0" fontId="1" fillId="2" borderId="7" xfId="0" applyFont="1" applyFill="1" applyBorder="1" applyAlignment="1">
      <alignment/>
    </xf>
    <xf numFmtId="0" fontId="1" fillId="2" borderId="7" xfId="0" applyFont="1" applyFill="1" applyBorder="1" applyAlignment="1">
      <alignment wrapText="1"/>
    </xf>
    <xf numFmtId="3" fontId="1" fillId="2" borderId="7" xfId="0" applyNumberFormat="1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3" fontId="2" fillId="0" borderId="7" xfId="0" applyNumberFormat="1" applyFont="1" applyBorder="1" applyAlignment="1">
      <alignment/>
    </xf>
    <xf numFmtId="0" fontId="0" fillId="0" borderId="7" xfId="0" applyFont="1" applyBorder="1" applyAlignment="1">
      <alignment horizontal="right"/>
    </xf>
    <xf numFmtId="0" fontId="0" fillId="0" borderId="7" xfId="0" applyFont="1" applyBorder="1" applyAlignment="1">
      <alignment/>
    </xf>
    <xf numFmtId="3" fontId="1" fillId="3" borderId="7" xfId="0" applyNumberFormat="1" applyFont="1" applyFill="1" applyBorder="1" applyAlignment="1">
      <alignment wrapText="1"/>
    </xf>
    <xf numFmtId="0" fontId="1" fillId="0" borderId="7" xfId="0" applyFont="1" applyBorder="1" applyAlignment="1">
      <alignment wrapText="1"/>
    </xf>
    <xf numFmtId="3" fontId="1" fillId="0" borderId="7" xfId="0" applyNumberFormat="1" applyFont="1" applyBorder="1" applyAlignment="1">
      <alignment wrapText="1"/>
    </xf>
    <xf numFmtId="49" fontId="0" fillId="0" borderId="4" xfId="0" applyNumberFormat="1" applyFont="1" applyBorder="1" applyAlignment="1">
      <alignment horizontal="right"/>
    </xf>
    <xf numFmtId="49" fontId="0" fillId="0" borderId="4" xfId="0" applyNumberFormat="1" applyFont="1" applyBorder="1" applyAlignment="1">
      <alignment/>
    </xf>
    <xf numFmtId="0" fontId="1" fillId="3" borderId="6" xfId="0" applyFont="1" applyFill="1" applyBorder="1" applyAlignment="1">
      <alignment wrapText="1"/>
    </xf>
    <xf numFmtId="3" fontId="1" fillId="3" borderId="6" xfId="0" applyNumberFormat="1" applyFont="1" applyFill="1" applyBorder="1" applyAlignment="1">
      <alignment wrapText="1"/>
    </xf>
    <xf numFmtId="0" fontId="1" fillId="0" borderId="6" xfId="0" applyFont="1" applyBorder="1" applyAlignment="1">
      <alignment wrapText="1"/>
    </xf>
    <xf numFmtId="3" fontId="1" fillId="0" borderId="6" xfId="0" applyNumberFormat="1" applyFont="1" applyBorder="1" applyAlignment="1">
      <alignment wrapText="1"/>
    </xf>
    <xf numFmtId="0" fontId="2" fillId="0" borderId="4" xfId="0" applyFont="1" applyBorder="1" applyAlignment="1">
      <alignment horizontal="right"/>
    </xf>
    <xf numFmtId="0" fontId="2" fillId="0" borderId="4" xfId="0" applyFont="1" applyBorder="1" applyAlignment="1">
      <alignment/>
    </xf>
    <xf numFmtId="0" fontId="0" fillId="0" borderId="4" xfId="0" applyFont="1" applyBorder="1" applyAlignment="1">
      <alignment horizontal="right"/>
    </xf>
    <xf numFmtId="0" fontId="1" fillId="0" borderId="6" xfId="0" applyFont="1" applyBorder="1" applyAlignment="1">
      <alignment/>
    </xf>
    <xf numFmtId="0" fontId="3" fillId="0" borderId="8" xfId="0" applyFont="1" applyBorder="1" applyAlignment="1">
      <alignment/>
    </xf>
    <xf numFmtId="0" fontId="1" fillId="0" borderId="7" xfId="0" applyFont="1" applyBorder="1" applyAlignment="1">
      <alignment/>
    </xf>
    <xf numFmtId="0" fontId="0" fillId="0" borderId="4" xfId="0" applyFont="1" applyBorder="1" applyAlignment="1">
      <alignment/>
    </xf>
    <xf numFmtId="0" fontId="1" fillId="0" borderId="4" xfId="0" applyFont="1" applyBorder="1" applyAlignment="1">
      <alignment horizontal="right"/>
    </xf>
    <xf numFmtId="3" fontId="1" fillId="2" borderId="6" xfId="0" applyNumberFormat="1" applyFont="1" applyFill="1" applyBorder="1" applyAlignment="1">
      <alignment/>
    </xf>
    <xf numFmtId="3" fontId="0" fillId="0" borderId="9" xfId="0" applyNumberFormat="1" applyFont="1" applyBorder="1" applyAlignment="1">
      <alignment/>
    </xf>
    <xf numFmtId="0" fontId="2" fillId="0" borderId="4" xfId="0" applyFont="1" applyBorder="1" applyAlignment="1">
      <alignment/>
    </xf>
    <xf numFmtId="0" fontId="2" fillId="0" borderId="4" xfId="0" applyFont="1" applyBorder="1" applyAlignment="1">
      <alignment wrapText="1"/>
    </xf>
    <xf numFmtId="0" fontId="2" fillId="0" borderId="8" xfId="0" applyFont="1" applyBorder="1" applyAlignment="1">
      <alignment/>
    </xf>
    <xf numFmtId="3" fontId="0" fillId="0" borderId="10" xfId="0" applyNumberFormat="1" applyFont="1" applyBorder="1" applyAlignment="1">
      <alignment/>
    </xf>
    <xf numFmtId="0" fontId="0" fillId="2" borderId="4" xfId="0" applyFont="1" applyFill="1" applyBorder="1" applyAlignment="1">
      <alignment/>
    </xf>
    <xf numFmtId="0" fontId="0" fillId="0" borderId="9" xfId="0" applyFont="1" applyBorder="1" applyAlignment="1">
      <alignment wrapText="1"/>
    </xf>
    <xf numFmtId="0" fontId="0" fillId="0" borderId="7" xfId="0" applyFont="1" applyBorder="1" applyAlignment="1">
      <alignment/>
    </xf>
    <xf numFmtId="0" fontId="0" fillId="0" borderId="10" xfId="0" applyFont="1" applyBorder="1" applyAlignment="1">
      <alignment/>
    </xf>
    <xf numFmtId="3" fontId="0" fillId="2" borderId="9" xfId="0" applyNumberFormat="1" applyFont="1" applyFill="1" applyBorder="1" applyAlignment="1">
      <alignment horizontal="right"/>
    </xf>
    <xf numFmtId="0" fontId="0" fillId="2" borderId="9" xfId="0" applyFont="1" applyFill="1" applyBorder="1" applyAlignment="1">
      <alignment wrapText="1"/>
    </xf>
    <xf numFmtId="3" fontId="0" fillId="0" borderId="9" xfId="0" applyNumberFormat="1" applyFont="1" applyBorder="1" applyAlignment="1">
      <alignment wrapText="1"/>
    </xf>
    <xf numFmtId="0" fontId="0" fillId="0" borderId="10" xfId="0" applyFont="1" applyBorder="1" applyAlignment="1">
      <alignment horizontal="left" wrapText="1"/>
    </xf>
    <xf numFmtId="3" fontId="0" fillId="0" borderId="10" xfId="0" applyNumberFormat="1" applyFont="1" applyBorder="1" applyAlignment="1">
      <alignment wrapText="1"/>
    </xf>
    <xf numFmtId="0" fontId="0" fillId="0" borderId="9" xfId="0" applyFont="1" applyBorder="1" applyAlignment="1">
      <alignment horizontal="left" wrapText="1"/>
    </xf>
    <xf numFmtId="0" fontId="2" fillId="0" borderId="0" xfId="0" applyFont="1" applyAlignment="1">
      <alignment/>
    </xf>
    <xf numFmtId="3" fontId="2" fillId="0" borderId="4" xfId="0" applyNumberFormat="1" applyFont="1" applyBorder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" fillId="2" borderId="8" xfId="0" applyFont="1" applyFill="1" applyBorder="1" applyAlignment="1">
      <alignment horizontal="right"/>
    </xf>
    <xf numFmtId="0" fontId="0" fillId="0" borderId="8" xfId="0" applyFont="1" applyBorder="1" applyAlignment="1">
      <alignment/>
    </xf>
    <xf numFmtId="0" fontId="0" fillId="2" borderId="11" xfId="0" applyFont="1" applyFill="1" applyBorder="1" applyAlignment="1">
      <alignment wrapText="1"/>
    </xf>
    <xf numFmtId="0" fontId="6" fillId="0" borderId="12" xfId="0" applyFont="1" applyBorder="1" applyAlignment="1">
      <alignment/>
    </xf>
    <xf numFmtId="3" fontId="6" fillId="0" borderId="13" xfId="0" applyNumberFormat="1" applyFont="1" applyBorder="1" applyAlignment="1">
      <alignment horizontal="right"/>
    </xf>
    <xf numFmtId="0" fontId="7" fillId="2" borderId="14" xfId="0" applyFont="1" applyFill="1" applyBorder="1" applyAlignment="1">
      <alignment horizontal="left" wrapText="1"/>
    </xf>
    <xf numFmtId="3" fontId="7" fillId="2" borderId="15" xfId="0" applyNumberFormat="1" applyFont="1" applyFill="1" applyBorder="1" applyAlignment="1">
      <alignment horizontal="right" wrapText="1"/>
    </xf>
    <xf numFmtId="0" fontId="7" fillId="0" borderId="15" xfId="0" applyFont="1" applyBorder="1" applyAlignment="1">
      <alignment wrapText="1"/>
    </xf>
    <xf numFmtId="3" fontId="7" fillId="0" borderId="15" xfId="0" applyNumberFormat="1" applyFont="1" applyBorder="1" applyAlignment="1">
      <alignment wrapText="1"/>
    </xf>
    <xf numFmtId="3" fontId="0" fillId="0" borderId="11" xfId="0" applyNumberFormat="1" applyFont="1" applyBorder="1" applyAlignment="1">
      <alignment wrapText="1"/>
    </xf>
    <xf numFmtId="0" fontId="0" fillId="0" borderId="11" xfId="0" applyFont="1" applyBorder="1" applyAlignment="1">
      <alignment horizontal="left" wrapText="1"/>
    </xf>
    <xf numFmtId="3" fontId="0" fillId="0" borderId="16" xfId="0" applyNumberFormat="1" applyFont="1" applyBorder="1" applyAlignment="1">
      <alignment wrapText="1"/>
    </xf>
    <xf numFmtId="0" fontId="1" fillId="2" borderId="4" xfId="0" applyFont="1" applyFill="1" applyBorder="1" applyAlignment="1">
      <alignment/>
    </xf>
    <xf numFmtId="3" fontId="0" fillId="2" borderId="9" xfId="0" applyNumberFormat="1" applyFont="1" applyFill="1" applyBorder="1" applyAlignment="1">
      <alignment/>
    </xf>
    <xf numFmtId="0" fontId="1" fillId="0" borderId="7" xfId="0" applyFont="1" applyBorder="1" applyAlignment="1">
      <alignment/>
    </xf>
    <xf numFmtId="0" fontId="1" fillId="0" borderId="4" xfId="0" applyFont="1" applyBorder="1" applyAlignment="1">
      <alignment/>
    </xf>
    <xf numFmtId="3" fontId="1" fillId="0" borderId="7" xfId="0" applyNumberFormat="1" applyFont="1" applyBorder="1" applyAlignment="1">
      <alignment/>
    </xf>
    <xf numFmtId="0" fontId="1" fillId="0" borderId="0" xfId="0" applyFont="1" applyAlignment="1">
      <alignment/>
    </xf>
    <xf numFmtId="3" fontId="0" fillId="0" borderId="4" xfId="0" applyNumberFormat="1" applyFont="1" applyBorder="1" applyAlignment="1">
      <alignment/>
    </xf>
    <xf numFmtId="0" fontId="0" fillId="0" borderId="10" xfId="0" applyFont="1" applyBorder="1" applyAlignment="1">
      <alignment wrapText="1"/>
    </xf>
    <xf numFmtId="3" fontId="2" fillId="0" borderId="9" xfId="0" applyNumberFormat="1" applyFont="1" applyBorder="1" applyAlignment="1">
      <alignment/>
    </xf>
    <xf numFmtId="0" fontId="8" fillId="0" borderId="17" xfId="0" applyFont="1" applyBorder="1" applyAlignment="1">
      <alignment horizontal="center" vertical="center"/>
    </xf>
    <xf numFmtId="3" fontId="0" fillId="2" borderId="10" xfId="0" applyNumberFormat="1" applyFont="1" applyFill="1" applyBorder="1" applyAlignment="1">
      <alignment horizontal="right"/>
    </xf>
    <xf numFmtId="0" fontId="0" fillId="2" borderId="4" xfId="0" applyFont="1" applyFill="1" applyBorder="1" applyAlignment="1">
      <alignment/>
    </xf>
    <xf numFmtId="0" fontId="0" fillId="2" borderId="11" xfId="0" applyFont="1" applyFill="1" applyBorder="1" applyAlignment="1">
      <alignment/>
    </xf>
    <xf numFmtId="3" fontId="2" fillId="0" borderId="18" xfId="0" applyNumberFormat="1" applyFont="1" applyBorder="1" applyAlignment="1">
      <alignment/>
    </xf>
    <xf numFmtId="0" fontId="0" fillId="2" borderId="10" xfId="0" applyFont="1" applyFill="1" applyBorder="1" applyAlignment="1">
      <alignment/>
    </xf>
    <xf numFmtId="3" fontId="2" fillId="0" borderId="19" xfId="0" applyNumberFormat="1" applyFont="1" applyBorder="1" applyAlignment="1">
      <alignment wrapText="1"/>
    </xf>
    <xf numFmtId="0" fontId="1" fillId="0" borderId="6" xfId="0" applyFont="1" applyBorder="1" applyAlignment="1">
      <alignment/>
    </xf>
    <xf numFmtId="3" fontId="1" fillId="0" borderId="6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3" fontId="0" fillId="0" borderId="6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8" xfId="0" applyFont="1" applyBorder="1" applyAlignment="1">
      <alignment/>
    </xf>
    <xf numFmtId="3" fontId="0" fillId="0" borderId="18" xfId="0" applyNumberFormat="1" applyFont="1" applyBorder="1" applyAlignment="1">
      <alignment/>
    </xf>
    <xf numFmtId="3" fontId="0" fillId="0" borderId="19" xfId="0" applyNumberFormat="1" applyFont="1" applyBorder="1" applyAlignment="1">
      <alignment/>
    </xf>
    <xf numFmtId="0" fontId="5" fillId="0" borderId="0" xfId="0" applyFont="1" applyAlignment="1">
      <alignment/>
    </xf>
    <xf numFmtId="0" fontId="2" fillId="2" borderId="7" xfId="0" applyFont="1" applyFill="1" applyBorder="1" applyAlignment="1">
      <alignment/>
    </xf>
    <xf numFmtId="0" fontId="2" fillId="2" borderId="7" xfId="0" applyFont="1" applyFill="1" applyBorder="1" applyAlignment="1">
      <alignment wrapText="1"/>
    </xf>
    <xf numFmtId="3" fontId="2" fillId="2" borderId="7" xfId="0" applyNumberFormat="1" applyFont="1" applyFill="1" applyBorder="1" applyAlignment="1">
      <alignment horizontal="right"/>
    </xf>
    <xf numFmtId="0" fontId="2" fillId="0" borderId="7" xfId="0" applyFont="1" applyBorder="1" applyAlignment="1">
      <alignment/>
    </xf>
    <xf numFmtId="0" fontId="2" fillId="0" borderId="19" xfId="0" applyFont="1" applyBorder="1" applyAlignment="1">
      <alignment wrapText="1"/>
    </xf>
    <xf numFmtId="3" fontId="2" fillId="2" borderId="19" xfId="0" applyNumberFormat="1" applyFont="1" applyFill="1" applyBorder="1" applyAlignment="1">
      <alignment horizontal="right"/>
    </xf>
    <xf numFmtId="0" fontId="0" fillId="0" borderId="20" xfId="0" applyFont="1" applyBorder="1" applyAlignment="1">
      <alignment/>
    </xf>
    <xf numFmtId="3" fontId="0" fillId="0" borderId="20" xfId="0" applyNumberFormat="1" applyFont="1" applyBorder="1" applyAlignment="1">
      <alignment/>
    </xf>
    <xf numFmtId="0" fontId="0" fillId="2" borderId="8" xfId="0" applyFont="1" applyFill="1" applyBorder="1" applyAlignment="1">
      <alignment/>
    </xf>
    <xf numFmtId="49" fontId="0" fillId="0" borderId="8" xfId="0" applyNumberFormat="1" applyFont="1" applyBorder="1" applyAlignment="1">
      <alignment/>
    </xf>
    <xf numFmtId="0" fontId="0" fillId="2" borderId="9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3" fontId="2" fillId="2" borderId="7" xfId="0" applyNumberFormat="1" applyFont="1" applyFill="1" applyBorder="1" applyAlignment="1">
      <alignment/>
    </xf>
    <xf numFmtId="0" fontId="0" fillId="0" borderId="9" xfId="0" applyFont="1" applyBorder="1" applyAlignment="1">
      <alignment/>
    </xf>
    <xf numFmtId="0" fontId="2" fillId="0" borderId="19" xfId="0" applyFont="1" applyBorder="1" applyAlignment="1">
      <alignment/>
    </xf>
    <xf numFmtId="3" fontId="2" fillId="0" borderId="10" xfId="0" applyNumberFormat="1" applyFont="1" applyBorder="1" applyAlignment="1">
      <alignment/>
    </xf>
    <xf numFmtId="3" fontId="2" fillId="0" borderId="6" xfId="0" applyNumberFormat="1" applyFont="1" applyBorder="1" applyAlignment="1">
      <alignment/>
    </xf>
    <xf numFmtId="0" fontId="2" fillId="0" borderId="6" xfId="0" applyFont="1" applyBorder="1" applyAlignment="1">
      <alignment/>
    </xf>
    <xf numFmtId="3" fontId="0" fillId="2" borderId="10" xfId="0" applyNumberFormat="1" applyFont="1" applyFill="1" applyBorder="1" applyAlignment="1">
      <alignment/>
    </xf>
    <xf numFmtId="3" fontId="0" fillId="2" borderId="9" xfId="0" applyNumberFormat="1" applyFont="1" applyFill="1" applyBorder="1" applyAlignment="1">
      <alignment/>
    </xf>
    <xf numFmtId="0" fontId="0" fillId="2" borderId="10" xfId="0" applyFont="1" applyFill="1" applyBorder="1" applyAlignment="1">
      <alignment wrapText="1"/>
    </xf>
    <xf numFmtId="0" fontId="0" fillId="0" borderId="21" xfId="0" applyFont="1" applyBorder="1" applyAlignment="1">
      <alignment/>
    </xf>
    <xf numFmtId="3" fontId="2" fillId="0" borderId="21" xfId="0" applyNumberFormat="1" applyFont="1" applyBorder="1" applyAlignment="1">
      <alignment/>
    </xf>
    <xf numFmtId="3" fontId="0" fillId="0" borderId="21" xfId="0" applyNumberFormat="1" applyFont="1" applyBorder="1" applyAlignment="1">
      <alignment/>
    </xf>
    <xf numFmtId="3" fontId="2" fillId="2" borderId="19" xfId="0" applyNumberFormat="1" applyFont="1" applyFill="1" applyBorder="1" applyAlignment="1">
      <alignment/>
    </xf>
    <xf numFmtId="3" fontId="2" fillId="2" borderId="6" xfId="0" applyNumberFormat="1" applyFont="1" applyFill="1" applyBorder="1" applyAlignment="1">
      <alignment/>
    </xf>
    <xf numFmtId="0" fontId="2" fillId="2" borderId="4" xfId="0" applyFont="1" applyFill="1" applyBorder="1" applyAlignment="1">
      <alignment/>
    </xf>
    <xf numFmtId="49" fontId="2" fillId="0" borderId="4" xfId="0" applyNumberFormat="1" applyFont="1" applyBorder="1" applyAlignment="1">
      <alignment horizontal="right"/>
    </xf>
    <xf numFmtId="49" fontId="2" fillId="0" borderId="7" xfId="0" applyNumberFormat="1" applyFont="1" applyBorder="1" applyAlignment="1">
      <alignment horizontal="right"/>
    </xf>
    <xf numFmtId="0" fontId="2" fillId="0" borderId="7" xfId="0" applyFont="1" applyBorder="1" applyAlignment="1">
      <alignment wrapText="1"/>
    </xf>
    <xf numFmtId="0" fontId="2" fillId="2" borderId="6" xfId="0" applyFont="1" applyFill="1" applyBorder="1" applyAlignment="1">
      <alignment/>
    </xf>
    <xf numFmtId="0" fontId="2" fillId="2" borderId="6" xfId="0" applyFont="1" applyFill="1" applyBorder="1" applyAlignment="1">
      <alignment wrapText="1"/>
    </xf>
    <xf numFmtId="3" fontId="2" fillId="2" borderId="4" xfId="0" applyNumberFormat="1" applyFont="1" applyFill="1" applyBorder="1" applyAlignment="1">
      <alignment/>
    </xf>
    <xf numFmtId="0" fontId="0" fillId="2" borderId="22" xfId="0" applyFont="1" applyFill="1" applyBorder="1" applyAlignment="1">
      <alignment/>
    </xf>
    <xf numFmtId="0" fontId="2" fillId="0" borderId="22" xfId="0" applyFont="1" applyBorder="1" applyAlignment="1">
      <alignment/>
    </xf>
    <xf numFmtId="0" fontId="2" fillId="2" borderId="22" xfId="0" applyFont="1" applyFill="1" applyBorder="1" applyAlignment="1">
      <alignment/>
    </xf>
    <xf numFmtId="3" fontId="2" fillId="2" borderId="22" xfId="0" applyNumberFormat="1" applyFont="1" applyFill="1" applyBorder="1" applyAlignment="1">
      <alignment/>
    </xf>
    <xf numFmtId="0" fontId="0" fillId="0" borderId="22" xfId="0" applyFont="1" applyBorder="1" applyAlignment="1">
      <alignment/>
    </xf>
    <xf numFmtId="0" fontId="0" fillId="2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2" borderId="0" xfId="0" applyFont="1" applyFill="1" applyBorder="1" applyAlignment="1">
      <alignment/>
    </xf>
    <xf numFmtId="3" fontId="2" fillId="2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2" fillId="0" borderId="23" xfId="0" applyFont="1" applyBorder="1" applyAlignment="1">
      <alignment/>
    </xf>
    <xf numFmtId="0" fontId="0" fillId="0" borderId="23" xfId="0" applyFont="1" applyBorder="1" applyAlignment="1">
      <alignment/>
    </xf>
    <xf numFmtId="3" fontId="2" fillId="0" borderId="22" xfId="0" applyNumberFormat="1" applyFont="1" applyBorder="1" applyAlignment="1">
      <alignment/>
    </xf>
    <xf numFmtId="0" fontId="2" fillId="0" borderId="24" xfId="0" applyFont="1" applyBorder="1" applyAlignment="1">
      <alignment/>
    </xf>
    <xf numFmtId="3" fontId="2" fillId="0" borderId="24" xfId="0" applyNumberFormat="1" applyFont="1" applyBorder="1" applyAlignment="1">
      <alignment/>
    </xf>
    <xf numFmtId="3" fontId="2" fillId="0" borderId="8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7" xfId="0" applyFont="1" applyBorder="1" applyAlignment="1">
      <alignment horizontal="right"/>
    </xf>
    <xf numFmtId="0" fontId="2" fillId="0" borderId="8" xfId="0" applyFont="1" applyBorder="1" applyAlignment="1">
      <alignment/>
    </xf>
    <xf numFmtId="0" fontId="2" fillId="0" borderId="22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0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8"/>
  <sheetViews>
    <sheetView tabSelected="1" zoomScale="75" zoomScaleNormal="75" zoomScaleSheetLayoutView="75" workbookViewId="0" topLeftCell="B1">
      <selection activeCell="D270" sqref="D270"/>
    </sheetView>
  </sheetViews>
  <sheetFormatPr defaultColWidth="9.00390625" defaultRowHeight="12.75"/>
  <cols>
    <col min="1" max="1" width="6.125" style="1" customWidth="1"/>
    <col min="2" max="2" width="8.625" style="1" customWidth="1"/>
    <col min="3" max="3" width="82.00390625" style="1" customWidth="1"/>
    <col min="4" max="4" width="25.25390625" style="1" customWidth="1"/>
    <col min="5" max="5" width="24.125" style="1" customWidth="1"/>
    <col min="6" max="6" width="10.875" style="0" customWidth="1"/>
    <col min="8" max="8" width="10.375" style="0" bestFit="1" customWidth="1"/>
    <col min="9" max="10" width="12.75390625" style="0" bestFit="1" customWidth="1"/>
  </cols>
  <sheetData>
    <row r="1" spans="3:5" ht="18" customHeight="1">
      <c r="C1" s="2"/>
      <c r="D1" s="108"/>
      <c r="E1" s="108" t="s">
        <v>128</v>
      </c>
    </row>
    <row r="2" spans="1:5" ht="19.5" customHeight="1">
      <c r="A2" s="70" t="s">
        <v>39</v>
      </c>
      <c r="B2" s="71"/>
      <c r="C2" s="71"/>
      <c r="D2" s="108"/>
      <c r="E2" s="108" t="s">
        <v>130</v>
      </c>
    </row>
    <row r="3" spans="1:5" ht="19.5" customHeight="1">
      <c r="A3" s="70" t="s">
        <v>125</v>
      </c>
      <c r="B3" s="71"/>
      <c r="C3" s="71"/>
      <c r="D3" s="108"/>
      <c r="E3" s="108" t="s">
        <v>87</v>
      </c>
    </row>
    <row r="4" spans="1:5" ht="19.5" customHeight="1">
      <c r="A4" s="70" t="s">
        <v>126</v>
      </c>
      <c r="B4" s="71"/>
      <c r="C4" s="71"/>
      <c r="D4" s="108"/>
      <c r="E4" s="108" t="s">
        <v>127</v>
      </c>
    </row>
    <row r="5" spans="1:5" ht="19.5" customHeight="1">
      <c r="A5" s="70"/>
      <c r="B5" s="71"/>
      <c r="C5" s="71"/>
      <c r="D5" s="108"/>
      <c r="E5" s="108"/>
    </row>
    <row r="6" spans="4:5" ht="12" customHeight="1" thickBot="1">
      <c r="D6" s="3"/>
      <c r="E6" s="3" t="s">
        <v>22</v>
      </c>
    </row>
    <row r="7" spans="1:5" ht="15" customHeight="1" thickTop="1">
      <c r="A7" s="4"/>
      <c r="B7" s="4"/>
      <c r="C7" s="5" t="s">
        <v>26</v>
      </c>
      <c r="D7" s="6"/>
      <c r="E7" s="6"/>
    </row>
    <row r="8" spans="1:5" ht="28.5" customHeight="1" thickBot="1">
      <c r="A8" s="7" t="s">
        <v>27</v>
      </c>
      <c r="B8" s="8" t="s">
        <v>54</v>
      </c>
      <c r="C8" s="9" t="s">
        <v>45</v>
      </c>
      <c r="D8" s="8" t="s">
        <v>68</v>
      </c>
      <c r="E8" s="8" t="s">
        <v>69</v>
      </c>
    </row>
    <row r="9" spans="1:5" ht="14.25" customHeight="1" thickBot="1" thickTop="1">
      <c r="A9" s="93">
        <v>1</v>
      </c>
      <c r="B9" s="93">
        <v>2</v>
      </c>
      <c r="C9" s="93">
        <v>3</v>
      </c>
      <c r="D9" s="93">
        <v>4</v>
      </c>
      <c r="E9" s="93">
        <v>5</v>
      </c>
    </row>
    <row r="10" spans="1:5" ht="21" customHeight="1" thickBot="1" thickTop="1">
      <c r="A10" s="10"/>
      <c r="B10" s="10"/>
      <c r="C10" s="75" t="s">
        <v>23</v>
      </c>
      <c r="D10" s="76">
        <f>D12+D118</f>
        <v>51893861</v>
      </c>
      <c r="E10" s="76">
        <f>E12+E118</f>
        <v>45426861</v>
      </c>
    </row>
    <row r="11" spans="1:5" ht="11.25" customHeight="1">
      <c r="A11" s="11"/>
      <c r="B11" s="11"/>
      <c r="C11" s="12" t="s">
        <v>24</v>
      </c>
      <c r="D11" s="13"/>
      <c r="E11" s="13"/>
    </row>
    <row r="12" spans="1:5" ht="18" customHeight="1" thickBot="1">
      <c r="A12" s="14"/>
      <c r="B12" s="14"/>
      <c r="C12" s="77" t="s">
        <v>25</v>
      </c>
      <c r="D12" s="78">
        <f>D13+D40+D46+D30</f>
        <v>27291956</v>
      </c>
      <c r="E12" s="78">
        <f>E13+E40+E46+E30</f>
        <v>26297956</v>
      </c>
    </row>
    <row r="13" spans="1:5" s="1" customFormat="1" ht="19.5" customHeight="1" thickTop="1">
      <c r="A13" s="15">
        <v>750</v>
      </c>
      <c r="B13" s="16"/>
      <c r="C13" s="18" t="s">
        <v>0</v>
      </c>
      <c r="D13" s="19">
        <f>D14</f>
        <v>2385616</v>
      </c>
      <c r="E13" s="19">
        <f>E14</f>
        <v>1499616</v>
      </c>
    </row>
    <row r="14" spans="1:5" s="1" customFormat="1" ht="19.5" customHeight="1">
      <c r="A14" s="20"/>
      <c r="B14" s="21">
        <v>75011</v>
      </c>
      <c r="C14" s="22" t="s">
        <v>1</v>
      </c>
      <c r="D14" s="23">
        <f>D15+D17</f>
        <v>2385616</v>
      </c>
      <c r="E14" s="23">
        <f>E19+E22+E24</f>
        <v>1499616</v>
      </c>
    </row>
    <row r="15" spans="1:5" s="1" customFormat="1" ht="23.25" customHeight="1">
      <c r="A15" s="24"/>
      <c r="B15" s="25"/>
      <c r="C15" s="63" t="s">
        <v>70</v>
      </c>
      <c r="D15" s="62">
        <f>D16</f>
        <v>1499616</v>
      </c>
      <c r="E15" s="62"/>
    </row>
    <row r="16" spans="1:10" s="68" customFormat="1" ht="27.75" customHeight="1">
      <c r="A16" s="24"/>
      <c r="B16" s="109">
        <v>2010</v>
      </c>
      <c r="C16" s="110" t="s">
        <v>46</v>
      </c>
      <c r="D16" s="111">
        <v>1499616</v>
      </c>
      <c r="E16" s="111"/>
      <c r="F16" s="1"/>
      <c r="G16" s="1"/>
      <c r="H16" s="1"/>
      <c r="I16" s="1"/>
      <c r="J16" s="1"/>
    </row>
    <row r="17" spans="1:5" s="1" customFormat="1" ht="17.25" customHeight="1">
      <c r="A17" s="54"/>
      <c r="B17" s="54"/>
      <c r="C17" s="61" t="s">
        <v>71</v>
      </c>
      <c r="D17" s="94">
        <f>D18</f>
        <v>886000</v>
      </c>
      <c r="E17" s="94"/>
    </row>
    <row r="18" spans="1:10" s="68" customFormat="1" ht="28.5" customHeight="1">
      <c r="A18" s="54"/>
      <c r="B18" s="112">
        <v>2350</v>
      </c>
      <c r="C18" s="113" t="s">
        <v>47</v>
      </c>
      <c r="D18" s="114">
        <v>886000</v>
      </c>
      <c r="E18" s="114"/>
      <c r="F18" s="1"/>
      <c r="G18" s="1"/>
      <c r="H18" s="1"/>
      <c r="I18" s="1"/>
      <c r="J18" s="1"/>
    </row>
    <row r="19" spans="1:5" s="1" customFormat="1" ht="19.5" customHeight="1">
      <c r="A19" s="58"/>
      <c r="B19" s="58"/>
      <c r="C19" s="119" t="s">
        <v>28</v>
      </c>
      <c r="D19" s="128"/>
      <c r="E19" s="128">
        <f>SUM(E20:E21)</f>
        <v>1216200</v>
      </c>
    </row>
    <row r="20" spans="1:5" s="68" customFormat="1" ht="19.5" customHeight="1">
      <c r="A20" s="135"/>
      <c r="B20" s="112">
        <v>4010</v>
      </c>
      <c r="C20" s="112" t="s">
        <v>88</v>
      </c>
      <c r="D20" s="121"/>
      <c r="E20" s="121">
        <v>1128550</v>
      </c>
    </row>
    <row r="21" spans="1:5" s="68" customFormat="1" ht="19.5" customHeight="1">
      <c r="A21" s="135"/>
      <c r="B21" s="126">
        <v>4040</v>
      </c>
      <c r="C21" s="126" t="s">
        <v>110</v>
      </c>
      <c r="D21" s="134"/>
      <c r="E21" s="134">
        <v>87650</v>
      </c>
    </row>
    <row r="22" spans="1:5" s="1" customFormat="1" ht="19.5" customHeight="1">
      <c r="A22" s="58"/>
      <c r="B22" s="58"/>
      <c r="C22" s="96" t="s">
        <v>29</v>
      </c>
      <c r="D22" s="127"/>
      <c r="E22" s="127">
        <f>E23</f>
        <v>44116</v>
      </c>
    </row>
    <row r="23" spans="1:5" s="68" customFormat="1" ht="19.5" customHeight="1">
      <c r="A23" s="135"/>
      <c r="B23" s="112">
        <v>4440</v>
      </c>
      <c r="C23" s="120" t="s">
        <v>92</v>
      </c>
      <c r="D23" s="133"/>
      <c r="E23" s="133">
        <v>44116</v>
      </c>
    </row>
    <row r="24" spans="1:5" s="1" customFormat="1" ht="19.5" customHeight="1">
      <c r="A24" s="58"/>
      <c r="B24" s="58"/>
      <c r="C24" s="98" t="s">
        <v>30</v>
      </c>
      <c r="D24" s="127"/>
      <c r="E24" s="127">
        <f>SUM(E25:E26)</f>
        <v>239300</v>
      </c>
    </row>
    <row r="25" spans="1:5" s="1" customFormat="1" ht="19.5" customHeight="1">
      <c r="A25" s="58"/>
      <c r="B25" s="112">
        <v>4110</v>
      </c>
      <c r="C25" s="120" t="s">
        <v>91</v>
      </c>
      <c r="D25" s="121"/>
      <c r="E25" s="121">
        <v>210300</v>
      </c>
    </row>
    <row r="26" spans="1:5" s="1" customFormat="1" ht="19.5" customHeight="1">
      <c r="A26" s="58"/>
      <c r="B26" s="54">
        <v>4120</v>
      </c>
      <c r="C26" s="135" t="s">
        <v>90</v>
      </c>
      <c r="D26" s="141"/>
      <c r="E26" s="141">
        <v>29000</v>
      </c>
    </row>
    <row r="27" spans="1:5" s="146" customFormat="1" ht="19.5" customHeight="1">
      <c r="A27" s="142"/>
      <c r="B27" s="143"/>
      <c r="C27" s="144"/>
      <c r="D27" s="145"/>
      <c r="E27" s="145"/>
    </row>
    <row r="28" spans="1:5" s="151" customFormat="1" ht="19.5" customHeight="1">
      <c r="A28" s="147"/>
      <c r="B28" s="148"/>
      <c r="C28" s="149"/>
      <c r="D28" s="150"/>
      <c r="E28" s="150"/>
    </row>
    <row r="29" spans="1:5" s="151" customFormat="1" ht="19.5" customHeight="1">
      <c r="A29" s="147"/>
      <c r="B29" s="148"/>
      <c r="C29" s="149"/>
      <c r="D29" s="150"/>
      <c r="E29" s="150"/>
    </row>
    <row r="30" spans="1:5" s="1" customFormat="1" ht="19.5" customHeight="1">
      <c r="A30" s="27">
        <v>751</v>
      </c>
      <c r="B30" s="35"/>
      <c r="C30" s="18" t="s">
        <v>72</v>
      </c>
      <c r="D30" s="19">
        <f>D31</f>
        <v>29140</v>
      </c>
      <c r="E30" s="19">
        <f>E31</f>
        <v>29140</v>
      </c>
    </row>
    <row r="31" spans="1:5" s="1" customFormat="1" ht="19.5" customHeight="1">
      <c r="A31" s="20"/>
      <c r="B31" s="28">
        <v>75101</v>
      </c>
      <c r="C31" s="29" t="s">
        <v>73</v>
      </c>
      <c r="D31" s="30">
        <f>D32</f>
        <v>29140</v>
      </c>
      <c r="E31" s="30">
        <f>E34</f>
        <v>29140</v>
      </c>
    </row>
    <row r="32" spans="1:5" s="1" customFormat="1" ht="27.75" customHeight="1">
      <c r="A32" s="24"/>
      <c r="B32" s="95"/>
      <c r="C32" s="63" t="s">
        <v>86</v>
      </c>
      <c r="D32" s="62">
        <f>D33</f>
        <v>29140</v>
      </c>
      <c r="E32" s="62"/>
    </row>
    <row r="33" spans="1:10" s="68" customFormat="1" ht="25.5" customHeight="1">
      <c r="A33" s="24"/>
      <c r="B33" s="109">
        <v>2010</v>
      </c>
      <c r="C33" s="110" t="s">
        <v>46</v>
      </c>
      <c r="D33" s="111">
        <v>29140</v>
      </c>
      <c r="E33" s="111"/>
      <c r="F33" s="1"/>
      <c r="G33" s="1"/>
      <c r="H33" s="1"/>
      <c r="I33" s="1"/>
      <c r="J33" s="1"/>
    </row>
    <row r="34" spans="1:5" s="1" customFormat="1" ht="19.5" customHeight="1">
      <c r="A34" s="11"/>
      <c r="B34" s="11"/>
      <c r="C34" s="59" t="s">
        <v>85</v>
      </c>
      <c r="D34" s="90"/>
      <c r="E34" s="90">
        <f>SUM(E35:E39)</f>
        <v>29140</v>
      </c>
    </row>
    <row r="35" spans="1:5" s="68" customFormat="1" ht="19.5" customHeight="1">
      <c r="A35" s="54"/>
      <c r="B35" s="112">
        <v>4110</v>
      </c>
      <c r="C35" s="138" t="s">
        <v>91</v>
      </c>
      <c r="D35" s="102"/>
      <c r="E35" s="102">
        <v>4000</v>
      </c>
    </row>
    <row r="36" spans="1:5" s="68" customFormat="1" ht="19.5" customHeight="1">
      <c r="A36" s="54"/>
      <c r="B36" s="126">
        <v>4120</v>
      </c>
      <c r="C36" s="138" t="s">
        <v>90</v>
      </c>
      <c r="D36" s="125"/>
      <c r="E36" s="125">
        <v>1000</v>
      </c>
    </row>
    <row r="37" spans="1:5" s="68" customFormat="1" ht="19.5" customHeight="1">
      <c r="A37" s="54"/>
      <c r="B37" s="126">
        <v>4210</v>
      </c>
      <c r="C37" s="138" t="s">
        <v>93</v>
      </c>
      <c r="D37" s="32"/>
      <c r="E37" s="32">
        <v>3000</v>
      </c>
    </row>
    <row r="38" spans="1:5" s="68" customFormat="1" ht="19.5" customHeight="1">
      <c r="A38" s="54"/>
      <c r="B38" s="126">
        <v>4300</v>
      </c>
      <c r="C38" s="138" t="s">
        <v>94</v>
      </c>
      <c r="D38" s="32"/>
      <c r="E38" s="32">
        <v>20040</v>
      </c>
    </row>
    <row r="39" spans="1:5" s="68" customFormat="1" ht="19.5" customHeight="1">
      <c r="A39" s="112"/>
      <c r="B39" s="112">
        <v>4410</v>
      </c>
      <c r="C39" s="138" t="s">
        <v>95</v>
      </c>
      <c r="D39" s="32"/>
      <c r="E39" s="32">
        <v>1100</v>
      </c>
    </row>
    <row r="40" spans="1:5" s="1" customFormat="1" ht="22.5" customHeight="1">
      <c r="A40" s="27">
        <v>754</v>
      </c>
      <c r="B40" s="35"/>
      <c r="C40" s="18" t="s">
        <v>2</v>
      </c>
      <c r="D40" s="19">
        <f>D41</f>
        <v>2200</v>
      </c>
      <c r="E40" s="19">
        <f>E41</f>
        <v>2200</v>
      </c>
    </row>
    <row r="41" spans="1:5" s="1" customFormat="1" ht="19.5" customHeight="1">
      <c r="A41" s="20"/>
      <c r="B41" s="28">
        <v>75414</v>
      </c>
      <c r="C41" s="29" t="s">
        <v>51</v>
      </c>
      <c r="D41" s="30">
        <f>D42</f>
        <v>2200</v>
      </c>
      <c r="E41" s="30">
        <f>E44</f>
        <v>2200</v>
      </c>
    </row>
    <row r="42" spans="1:5" s="1" customFormat="1" ht="19.5" customHeight="1">
      <c r="A42" s="24"/>
      <c r="B42" s="95"/>
      <c r="C42" s="63" t="s">
        <v>52</v>
      </c>
      <c r="D42" s="62">
        <f>D43</f>
        <v>2200</v>
      </c>
      <c r="E42" s="62"/>
    </row>
    <row r="43" spans="1:10" s="68" customFormat="1" ht="27" customHeight="1">
      <c r="A43" s="24"/>
      <c r="B43" s="109">
        <v>2010</v>
      </c>
      <c r="C43" s="110" t="s">
        <v>46</v>
      </c>
      <c r="D43" s="111">
        <v>2200</v>
      </c>
      <c r="E43" s="111"/>
      <c r="F43" s="1"/>
      <c r="G43" s="1"/>
      <c r="H43" s="1"/>
      <c r="I43" s="1"/>
      <c r="J43" s="1"/>
    </row>
    <row r="44" spans="1:5" s="1" customFormat="1" ht="19.5" customHeight="1">
      <c r="A44" s="11"/>
      <c r="B44" s="11"/>
      <c r="C44" s="59" t="s">
        <v>56</v>
      </c>
      <c r="D44" s="53"/>
      <c r="E44" s="53">
        <f>E45</f>
        <v>2200</v>
      </c>
    </row>
    <row r="45" spans="1:5" s="68" customFormat="1" ht="19.5" customHeight="1">
      <c r="A45" s="112"/>
      <c r="B45" s="112">
        <v>4300</v>
      </c>
      <c r="C45" s="138" t="s">
        <v>94</v>
      </c>
      <c r="D45" s="32"/>
      <c r="E45" s="32">
        <v>2200</v>
      </c>
    </row>
    <row r="46" spans="1:5" s="1" customFormat="1" ht="19.5" customHeight="1">
      <c r="A46" s="27">
        <v>852</v>
      </c>
      <c r="B46" s="17"/>
      <c r="C46" s="18" t="s">
        <v>61</v>
      </c>
      <c r="D46" s="19">
        <f>D47+D73++D78+D84+D89+D111</f>
        <v>24875000</v>
      </c>
      <c r="E46" s="19">
        <f>E47+E73++E78+E84+E89+E111</f>
        <v>24767000</v>
      </c>
    </row>
    <row r="47" spans="1:5" s="1" customFormat="1" ht="19.5" customHeight="1">
      <c r="A47" s="72"/>
      <c r="B47" s="21">
        <v>85203</v>
      </c>
      <c r="C47" s="29" t="s">
        <v>3</v>
      </c>
      <c r="D47" s="30">
        <f>D48+D50</f>
        <v>724000</v>
      </c>
      <c r="E47" s="30">
        <f>E52+E71</f>
        <v>706000</v>
      </c>
    </row>
    <row r="48" spans="1:5" s="1" customFormat="1" ht="19.5" customHeight="1">
      <c r="A48" s="24"/>
      <c r="B48" s="25"/>
      <c r="C48" s="63" t="s">
        <v>40</v>
      </c>
      <c r="D48" s="62">
        <f>D49</f>
        <v>706000</v>
      </c>
      <c r="E48" s="62"/>
    </row>
    <row r="49" spans="1:10" s="68" customFormat="1" ht="27.75" customHeight="1">
      <c r="A49" s="54"/>
      <c r="B49" s="109">
        <v>2010</v>
      </c>
      <c r="C49" s="110" t="s">
        <v>46</v>
      </c>
      <c r="D49" s="114">
        <v>706000</v>
      </c>
      <c r="E49" s="114"/>
      <c r="F49" s="1"/>
      <c r="G49" s="1"/>
      <c r="H49" s="1"/>
      <c r="I49" s="1"/>
      <c r="J49" s="1"/>
    </row>
    <row r="50" spans="1:5" s="1" customFormat="1" ht="19.5" customHeight="1">
      <c r="A50" s="54"/>
      <c r="B50" s="54"/>
      <c r="C50" s="61" t="s">
        <v>53</v>
      </c>
      <c r="D50" s="57">
        <f>D51</f>
        <v>18000</v>
      </c>
      <c r="E50" s="57"/>
    </row>
    <row r="51" spans="1:10" s="68" customFormat="1" ht="26.25" customHeight="1">
      <c r="A51" s="54"/>
      <c r="B51" s="112">
        <v>2350</v>
      </c>
      <c r="C51" s="113" t="s">
        <v>47</v>
      </c>
      <c r="D51" s="102">
        <v>18000</v>
      </c>
      <c r="E51" s="102"/>
      <c r="F51" s="1"/>
      <c r="G51" s="1"/>
      <c r="H51" s="1"/>
      <c r="I51" s="1"/>
      <c r="J51" s="1"/>
    </row>
    <row r="52" spans="1:5" s="1" customFormat="1" ht="19.5" customHeight="1">
      <c r="A52" s="54"/>
      <c r="B52" s="54"/>
      <c r="C52" s="115" t="s">
        <v>83</v>
      </c>
      <c r="D52" s="116"/>
      <c r="E52" s="116">
        <f>E53+E56+E68</f>
        <v>468000</v>
      </c>
    </row>
    <row r="53" spans="1:5" s="1" customFormat="1" ht="19.5" customHeight="1">
      <c r="A53" s="11"/>
      <c r="B53" s="11"/>
      <c r="C53" s="130" t="s">
        <v>28</v>
      </c>
      <c r="D53" s="131"/>
      <c r="E53" s="132">
        <f>SUM(E54:E55)</f>
        <v>253000</v>
      </c>
    </row>
    <row r="54" spans="1:5" s="68" customFormat="1" ht="19.5" customHeight="1">
      <c r="A54" s="54"/>
      <c r="B54" s="112">
        <v>4010</v>
      </c>
      <c r="C54" s="112" t="s">
        <v>88</v>
      </c>
      <c r="D54" s="102"/>
      <c r="E54" s="102">
        <v>236300</v>
      </c>
    </row>
    <row r="55" spans="1:5" s="152" customFormat="1" ht="19.5" customHeight="1">
      <c r="A55" s="112"/>
      <c r="B55" s="126">
        <v>4040</v>
      </c>
      <c r="C55" s="126" t="s">
        <v>110</v>
      </c>
      <c r="D55" s="125"/>
      <c r="E55" s="125">
        <v>16700</v>
      </c>
    </row>
    <row r="56" spans="1:5" s="1" customFormat="1" ht="19.5" customHeight="1">
      <c r="A56" s="11"/>
      <c r="B56" s="11"/>
      <c r="C56" s="61" t="s">
        <v>29</v>
      </c>
      <c r="D56" s="124"/>
      <c r="E56" s="57">
        <f>SUM(E57:E67)</f>
        <v>164000</v>
      </c>
    </row>
    <row r="57" spans="1:5" s="68" customFormat="1" ht="19.5" customHeight="1">
      <c r="A57" s="54"/>
      <c r="B57" s="112">
        <v>3020</v>
      </c>
      <c r="C57" s="123" t="s">
        <v>96</v>
      </c>
      <c r="D57" s="102"/>
      <c r="E57" s="102">
        <v>300</v>
      </c>
    </row>
    <row r="58" spans="1:5" s="68" customFormat="1" ht="19.5" customHeight="1">
      <c r="A58" s="54"/>
      <c r="B58" s="126">
        <v>4210</v>
      </c>
      <c r="C58" s="126" t="s">
        <v>93</v>
      </c>
      <c r="D58" s="32"/>
      <c r="E58" s="32">
        <v>40000</v>
      </c>
    </row>
    <row r="59" spans="1:5" s="68" customFormat="1" ht="19.5" customHeight="1">
      <c r="A59" s="54"/>
      <c r="B59" s="112">
        <v>4220</v>
      </c>
      <c r="C59" s="112" t="s">
        <v>97</v>
      </c>
      <c r="D59" s="32"/>
      <c r="E59" s="32">
        <v>8000</v>
      </c>
    </row>
    <row r="60" spans="1:5" s="68" customFormat="1" ht="19.5" customHeight="1">
      <c r="A60" s="54"/>
      <c r="B60" s="126">
        <v>4230</v>
      </c>
      <c r="C60" s="126" t="s">
        <v>98</v>
      </c>
      <c r="D60" s="32"/>
      <c r="E60" s="32">
        <v>300</v>
      </c>
    </row>
    <row r="61" spans="1:5" s="68" customFormat="1" ht="19.5" customHeight="1">
      <c r="A61" s="54"/>
      <c r="B61" s="126">
        <v>4260</v>
      </c>
      <c r="C61" s="126" t="s">
        <v>99</v>
      </c>
      <c r="D61" s="32"/>
      <c r="E61" s="32">
        <v>4000</v>
      </c>
    </row>
    <row r="62" spans="1:5" s="68" customFormat="1" ht="19.5" customHeight="1">
      <c r="A62" s="54"/>
      <c r="B62" s="126">
        <v>4270</v>
      </c>
      <c r="C62" s="126" t="s">
        <v>100</v>
      </c>
      <c r="D62" s="32"/>
      <c r="E62" s="32">
        <v>20000</v>
      </c>
    </row>
    <row r="63" spans="1:5" s="68" customFormat="1" ht="19.5" customHeight="1">
      <c r="A63" s="54"/>
      <c r="B63" s="126">
        <v>4280</v>
      </c>
      <c r="C63" s="126" t="s">
        <v>101</v>
      </c>
      <c r="D63" s="32"/>
      <c r="E63" s="32">
        <v>400</v>
      </c>
    </row>
    <row r="64" spans="1:5" s="68" customFormat="1" ht="19.5" customHeight="1">
      <c r="A64" s="54"/>
      <c r="B64" s="126">
        <v>4300</v>
      </c>
      <c r="C64" s="126" t="s">
        <v>94</v>
      </c>
      <c r="D64" s="32"/>
      <c r="E64" s="32">
        <v>78800</v>
      </c>
    </row>
    <row r="65" spans="1:5" s="68" customFormat="1" ht="19.5" customHeight="1">
      <c r="A65" s="54"/>
      <c r="B65" s="126">
        <v>4410</v>
      </c>
      <c r="C65" s="126" t="s">
        <v>95</v>
      </c>
      <c r="D65" s="32"/>
      <c r="E65" s="32">
        <v>200</v>
      </c>
    </row>
    <row r="66" spans="1:5" s="68" customFormat="1" ht="19.5" customHeight="1">
      <c r="A66" s="54"/>
      <c r="B66" s="126">
        <v>4430</v>
      </c>
      <c r="C66" s="126" t="s">
        <v>102</v>
      </c>
      <c r="D66" s="32"/>
      <c r="E66" s="32">
        <v>4000</v>
      </c>
    </row>
    <row r="67" spans="1:5" s="68" customFormat="1" ht="19.5" customHeight="1">
      <c r="A67" s="54"/>
      <c r="B67" s="126">
        <v>4440</v>
      </c>
      <c r="C67" s="126" t="s">
        <v>92</v>
      </c>
      <c r="D67" s="125"/>
      <c r="E67" s="125">
        <v>8000</v>
      </c>
    </row>
    <row r="68" spans="1:5" s="1" customFormat="1" ht="19.5" customHeight="1">
      <c r="A68" s="11"/>
      <c r="B68" s="11"/>
      <c r="C68" s="61" t="s">
        <v>30</v>
      </c>
      <c r="D68" s="124"/>
      <c r="E68" s="57">
        <f>SUM(E69:E70)</f>
        <v>51000</v>
      </c>
    </row>
    <row r="69" spans="1:5" s="68" customFormat="1" ht="19.5" customHeight="1">
      <c r="A69" s="54"/>
      <c r="B69" s="112">
        <v>4110</v>
      </c>
      <c r="C69" s="120" t="s">
        <v>91</v>
      </c>
      <c r="D69" s="32"/>
      <c r="E69" s="32">
        <v>44500</v>
      </c>
    </row>
    <row r="70" spans="1:5" s="68" customFormat="1" ht="19.5" customHeight="1">
      <c r="A70" s="54"/>
      <c r="B70" s="112">
        <v>4120</v>
      </c>
      <c r="C70" s="120" t="s">
        <v>90</v>
      </c>
      <c r="D70" s="125"/>
      <c r="E70" s="125">
        <v>6500</v>
      </c>
    </row>
    <row r="71" spans="1:5" s="1" customFormat="1" ht="21" customHeight="1">
      <c r="A71" s="11"/>
      <c r="B71" s="11"/>
      <c r="C71" s="129" t="s">
        <v>62</v>
      </c>
      <c r="D71" s="57"/>
      <c r="E71" s="57">
        <f>E72</f>
        <v>238000</v>
      </c>
    </row>
    <row r="72" spans="1:5" s="1" customFormat="1" ht="27" customHeight="1">
      <c r="A72" s="11"/>
      <c r="B72" s="112">
        <v>2820</v>
      </c>
      <c r="C72" s="138" t="s">
        <v>103</v>
      </c>
      <c r="D72" s="69"/>
      <c r="E72" s="69">
        <v>238000</v>
      </c>
    </row>
    <row r="73" spans="1:10" s="89" customFormat="1" ht="25.5" customHeight="1">
      <c r="A73" s="87"/>
      <c r="B73" s="100">
        <v>85213</v>
      </c>
      <c r="C73" s="42" t="s">
        <v>55</v>
      </c>
      <c r="D73" s="101">
        <f>D74</f>
        <v>710000</v>
      </c>
      <c r="E73" s="101">
        <f>E76</f>
        <v>710000</v>
      </c>
      <c r="F73" s="1"/>
      <c r="G73" s="1"/>
      <c r="H73" s="1"/>
      <c r="I73" s="1"/>
      <c r="J73" s="1"/>
    </row>
    <row r="74" spans="1:5" s="1" customFormat="1" ht="28.5" customHeight="1">
      <c r="A74" s="11"/>
      <c r="B74" s="73"/>
      <c r="C74" s="63" t="s">
        <v>60</v>
      </c>
      <c r="D74" s="53">
        <f>D75</f>
        <v>710000</v>
      </c>
      <c r="E74" s="53"/>
    </row>
    <row r="75" spans="1:10" s="68" customFormat="1" ht="29.25" customHeight="1">
      <c r="A75" s="54"/>
      <c r="B75" s="109">
        <v>2010</v>
      </c>
      <c r="C75" s="110" t="s">
        <v>46</v>
      </c>
      <c r="D75" s="114">
        <v>710000</v>
      </c>
      <c r="E75" s="114"/>
      <c r="F75" s="1"/>
      <c r="G75" s="1"/>
      <c r="H75" s="1"/>
      <c r="I75" s="1"/>
      <c r="J75" s="1"/>
    </row>
    <row r="76" spans="1:5" s="1" customFormat="1" ht="27.75" customHeight="1">
      <c r="A76" s="11"/>
      <c r="B76" s="73"/>
      <c r="C76" s="59" t="s">
        <v>74</v>
      </c>
      <c r="D76" s="53"/>
      <c r="E76" s="53">
        <f>E77</f>
        <v>710000</v>
      </c>
    </row>
    <row r="77" spans="1:5" s="68" customFormat="1" ht="19.5" customHeight="1">
      <c r="A77" s="54"/>
      <c r="B77" s="112">
        <v>4130</v>
      </c>
      <c r="C77" s="138" t="s">
        <v>122</v>
      </c>
      <c r="D77" s="32"/>
      <c r="E77" s="32">
        <v>710000</v>
      </c>
    </row>
    <row r="78" spans="1:5" s="1" customFormat="1" ht="19.5" customHeight="1">
      <c r="A78" s="20"/>
      <c r="B78" s="28">
        <v>85214</v>
      </c>
      <c r="C78" s="29" t="s">
        <v>44</v>
      </c>
      <c r="D78" s="30">
        <f>D79</f>
        <v>14563000</v>
      </c>
      <c r="E78" s="30">
        <f>E81</f>
        <v>14563000</v>
      </c>
    </row>
    <row r="79" spans="1:5" s="1" customFormat="1" ht="27.75" customHeight="1">
      <c r="A79" s="24"/>
      <c r="B79" s="25"/>
      <c r="C79" s="63" t="s">
        <v>58</v>
      </c>
      <c r="D79" s="62">
        <f>D80</f>
        <v>14563000</v>
      </c>
      <c r="E79" s="62"/>
    </row>
    <row r="80" spans="1:10" s="152" customFormat="1" ht="29.25" customHeight="1">
      <c r="A80" s="112"/>
      <c r="B80" s="109">
        <v>2010</v>
      </c>
      <c r="C80" s="110" t="s">
        <v>46</v>
      </c>
      <c r="D80" s="114">
        <v>14563000</v>
      </c>
      <c r="E80" s="114"/>
      <c r="F80" s="153"/>
      <c r="G80" s="153"/>
      <c r="H80" s="153"/>
      <c r="I80" s="153"/>
      <c r="J80" s="153"/>
    </row>
    <row r="81" spans="1:5" s="1" customFormat="1" ht="19.5" customHeight="1">
      <c r="A81" s="20"/>
      <c r="B81" s="95"/>
      <c r="C81" s="61" t="s">
        <v>31</v>
      </c>
      <c r="D81" s="94"/>
      <c r="E81" s="94">
        <f>SUM(E82:E83)</f>
        <v>14563000</v>
      </c>
    </row>
    <row r="82" spans="1:5" s="68" customFormat="1" ht="19.5" customHeight="1">
      <c r="A82" s="24"/>
      <c r="B82" s="112">
        <v>3110</v>
      </c>
      <c r="C82" s="112" t="s">
        <v>104</v>
      </c>
      <c r="D82" s="111"/>
      <c r="E82" s="111">
        <v>13663000</v>
      </c>
    </row>
    <row r="83" spans="1:5" s="68" customFormat="1" ht="19.5" customHeight="1">
      <c r="A83" s="24"/>
      <c r="B83" s="112">
        <v>4110</v>
      </c>
      <c r="C83" s="138" t="s">
        <v>91</v>
      </c>
      <c r="D83" s="111"/>
      <c r="E83" s="111">
        <v>900000</v>
      </c>
    </row>
    <row r="84" spans="1:5" s="1" customFormat="1" ht="19.5" customHeight="1">
      <c r="A84" s="20"/>
      <c r="B84" s="28">
        <v>85216</v>
      </c>
      <c r="C84" s="29" t="s">
        <v>4</v>
      </c>
      <c r="D84" s="30">
        <f>D85</f>
        <v>4360000</v>
      </c>
      <c r="E84" s="30">
        <f>E87</f>
        <v>4360000</v>
      </c>
    </row>
    <row r="85" spans="1:5" s="1" customFormat="1" ht="18.75" customHeight="1">
      <c r="A85" s="24"/>
      <c r="B85" s="25"/>
      <c r="C85" s="63" t="s">
        <v>5</v>
      </c>
      <c r="D85" s="62">
        <f>D86</f>
        <v>4360000</v>
      </c>
      <c r="E85" s="62"/>
    </row>
    <row r="86" spans="1:10" s="68" customFormat="1" ht="27" customHeight="1">
      <c r="A86" s="54"/>
      <c r="B86" s="109">
        <v>2010</v>
      </c>
      <c r="C86" s="110" t="s">
        <v>46</v>
      </c>
      <c r="D86" s="114">
        <v>4360000</v>
      </c>
      <c r="E86" s="114"/>
      <c r="F86" s="1"/>
      <c r="G86" s="1"/>
      <c r="H86" s="1"/>
      <c r="I86" s="1"/>
      <c r="J86" s="1"/>
    </row>
    <row r="87" spans="1:5" s="1" customFormat="1" ht="19.5" customHeight="1">
      <c r="A87" s="20"/>
      <c r="B87" s="117"/>
      <c r="C87" s="59" t="s">
        <v>31</v>
      </c>
      <c r="D87" s="53"/>
      <c r="E87" s="53">
        <f>E88</f>
        <v>4360000</v>
      </c>
    </row>
    <row r="88" spans="1:5" s="68" customFormat="1" ht="19.5" customHeight="1">
      <c r="A88" s="24"/>
      <c r="B88" s="112">
        <v>3110</v>
      </c>
      <c r="C88" s="112" t="s">
        <v>104</v>
      </c>
      <c r="D88" s="32"/>
      <c r="E88" s="32">
        <v>4360000</v>
      </c>
    </row>
    <row r="89" spans="1:5" s="1" customFormat="1" ht="19.5" customHeight="1">
      <c r="A89" s="31"/>
      <c r="B89" s="28">
        <v>85219</v>
      </c>
      <c r="C89" s="29" t="s">
        <v>38</v>
      </c>
      <c r="D89" s="30">
        <f>D90+D92</f>
        <v>3498000</v>
      </c>
      <c r="E89" s="30">
        <f>E94+E97+E103+E108</f>
        <v>3498000</v>
      </c>
    </row>
    <row r="90" spans="1:5" s="1" customFormat="1" ht="19.5" customHeight="1">
      <c r="A90" s="24"/>
      <c r="B90" s="25"/>
      <c r="C90" s="63" t="s">
        <v>6</v>
      </c>
      <c r="D90" s="62">
        <f>D91</f>
        <v>3490000</v>
      </c>
      <c r="E90" s="62"/>
    </row>
    <row r="91" spans="1:10" s="68" customFormat="1" ht="30" customHeight="1">
      <c r="A91" s="54"/>
      <c r="B91" s="109">
        <v>2010</v>
      </c>
      <c r="C91" s="110" t="s">
        <v>46</v>
      </c>
      <c r="D91" s="111">
        <v>3490000</v>
      </c>
      <c r="E91" s="111"/>
      <c r="F91" s="1"/>
      <c r="G91" s="1"/>
      <c r="H91" s="1"/>
      <c r="I91" s="1"/>
      <c r="J91" s="1"/>
    </row>
    <row r="92" spans="1:5" s="1" customFormat="1" ht="26.25" customHeight="1">
      <c r="A92" s="24"/>
      <c r="B92" s="26"/>
      <c r="C92" s="74" t="s">
        <v>75</v>
      </c>
      <c r="D92" s="94">
        <f>D93</f>
        <v>8000</v>
      </c>
      <c r="E92" s="94"/>
    </row>
    <row r="93" spans="1:10" s="68" customFormat="1" ht="30.75" customHeight="1">
      <c r="A93" s="24"/>
      <c r="B93" s="109">
        <v>6310</v>
      </c>
      <c r="C93" s="110" t="s">
        <v>48</v>
      </c>
      <c r="D93" s="111">
        <v>8000</v>
      </c>
      <c r="E93" s="111"/>
      <c r="F93" s="1"/>
      <c r="G93" s="1"/>
      <c r="H93" s="1"/>
      <c r="I93" s="1"/>
      <c r="J93" s="1"/>
    </row>
    <row r="94" spans="1:5" s="1" customFormat="1" ht="18.75" customHeight="1">
      <c r="A94" s="11"/>
      <c r="B94" s="11"/>
      <c r="C94" s="122" t="s">
        <v>28</v>
      </c>
      <c r="D94" s="97"/>
      <c r="E94" s="106">
        <f>SUM(E95:E96)</f>
        <v>2611300</v>
      </c>
    </row>
    <row r="95" spans="1:5" s="68" customFormat="1" ht="18.75" customHeight="1">
      <c r="A95" s="54"/>
      <c r="B95" s="112">
        <v>4010</v>
      </c>
      <c r="C95" s="112" t="s">
        <v>88</v>
      </c>
      <c r="D95" s="102"/>
      <c r="E95" s="102">
        <v>2412230</v>
      </c>
    </row>
    <row r="96" spans="1:5" s="68" customFormat="1" ht="18.75" customHeight="1">
      <c r="A96" s="54"/>
      <c r="B96" s="126">
        <v>4040</v>
      </c>
      <c r="C96" s="126" t="s">
        <v>110</v>
      </c>
      <c r="D96" s="125"/>
      <c r="E96" s="125">
        <v>199070</v>
      </c>
    </row>
    <row r="97" spans="1:5" s="1" customFormat="1" ht="19.5" customHeight="1">
      <c r="A97" s="11"/>
      <c r="B97" s="11"/>
      <c r="C97" s="104" t="s">
        <v>29</v>
      </c>
      <c r="D97" s="124"/>
      <c r="E97" s="57">
        <f>SUM(E98:E102)</f>
        <v>369700</v>
      </c>
    </row>
    <row r="98" spans="1:5" s="68" customFormat="1" ht="19.5" customHeight="1">
      <c r="A98" s="54"/>
      <c r="B98" s="112">
        <v>4210</v>
      </c>
      <c r="C98" s="120" t="s">
        <v>93</v>
      </c>
      <c r="D98" s="32"/>
      <c r="E98" s="32">
        <v>40000</v>
      </c>
    </row>
    <row r="99" spans="1:5" s="68" customFormat="1" ht="19.5" customHeight="1">
      <c r="A99" s="54"/>
      <c r="B99" s="126">
        <v>4260</v>
      </c>
      <c r="C99" s="126" t="s">
        <v>99</v>
      </c>
      <c r="D99" s="125"/>
      <c r="E99" s="125">
        <v>60000</v>
      </c>
    </row>
    <row r="100" spans="1:5" s="68" customFormat="1" ht="19.5" customHeight="1">
      <c r="A100" s="54"/>
      <c r="B100" s="126">
        <v>4300</v>
      </c>
      <c r="C100" s="126" t="s">
        <v>94</v>
      </c>
      <c r="D100" s="125"/>
      <c r="E100" s="125">
        <v>181700</v>
      </c>
    </row>
    <row r="101" spans="1:5" s="68" customFormat="1" ht="19.5" customHeight="1">
      <c r="A101" s="54"/>
      <c r="B101" s="126">
        <v>4410</v>
      </c>
      <c r="C101" s="126" t="s">
        <v>95</v>
      </c>
      <c r="D101" s="125"/>
      <c r="E101" s="125">
        <v>2000</v>
      </c>
    </row>
    <row r="102" spans="1:5" s="68" customFormat="1" ht="19.5" customHeight="1">
      <c r="A102" s="54"/>
      <c r="B102" s="126">
        <v>4440</v>
      </c>
      <c r="C102" s="126" t="s">
        <v>92</v>
      </c>
      <c r="D102" s="125"/>
      <c r="E102" s="125">
        <v>86000</v>
      </c>
    </row>
    <row r="103" spans="1:5" s="1" customFormat="1" ht="18.75" customHeight="1">
      <c r="A103" s="11"/>
      <c r="B103" s="11"/>
      <c r="C103" s="61" t="s">
        <v>30</v>
      </c>
      <c r="D103" s="124"/>
      <c r="E103" s="57">
        <f>SUM(E104:E105)</f>
        <v>509000</v>
      </c>
    </row>
    <row r="104" spans="1:5" s="1" customFormat="1" ht="18.75" customHeight="1">
      <c r="A104" s="11"/>
      <c r="B104" s="112">
        <v>4110</v>
      </c>
      <c r="C104" s="120" t="s">
        <v>91</v>
      </c>
      <c r="D104" s="32"/>
      <c r="E104" s="32">
        <v>449000</v>
      </c>
    </row>
    <row r="105" spans="1:5" s="1" customFormat="1" ht="18.75" customHeight="1">
      <c r="A105" s="11"/>
      <c r="B105" s="54">
        <v>4120</v>
      </c>
      <c r="C105" s="135" t="s">
        <v>90</v>
      </c>
      <c r="D105" s="157"/>
      <c r="E105" s="157">
        <v>60000</v>
      </c>
    </row>
    <row r="106" spans="2:5" s="146" customFormat="1" ht="18.75" customHeight="1">
      <c r="B106" s="143"/>
      <c r="C106" s="144"/>
      <c r="D106" s="154"/>
      <c r="E106" s="154"/>
    </row>
    <row r="107" spans="2:5" s="151" customFormat="1" ht="18.75" customHeight="1">
      <c r="B107" s="148"/>
      <c r="C107" s="149"/>
      <c r="D107" s="158"/>
      <c r="E107" s="158"/>
    </row>
    <row r="108" spans="1:5" s="1" customFormat="1" ht="18.75" customHeight="1">
      <c r="A108" s="11"/>
      <c r="B108" s="11"/>
      <c r="C108" s="61" t="s">
        <v>63</v>
      </c>
      <c r="D108" s="124"/>
      <c r="E108" s="57">
        <f>E109</f>
        <v>8000</v>
      </c>
    </row>
    <row r="109" spans="1:5" s="152" customFormat="1" ht="18.75" customHeight="1">
      <c r="A109" s="54"/>
      <c r="B109" s="54"/>
      <c r="C109" s="155" t="s">
        <v>105</v>
      </c>
      <c r="D109" s="156"/>
      <c r="E109" s="156">
        <f>E110</f>
        <v>8000</v>
      </c>
    </row>
    <row r="110" spans="1:5" s="68" customFormat="1" ht="18.75" customHeight="1">
      <c r="A110" s="54"/>
      <c r="B110" s="112">
        <v>6060</v>
      </c>
      <c r="C110" s="112" t="s">
        <v>89</v>
      </c>
      <c r="D110" s="32"/>
      <c r="E110" s="32">
        <v>8000</v>
      </c>
    </row>
    <row r="111" spans="1:5" s="1" customFormat="1" ht="19.5" customHeight="1">
      <c r="A111" s="20"/>
      <c r="B111" s="28">
        <v>85228</v>
      </c>
      <c r="C111" s="29" t="s">
        <v>7</v>
      </c>
      <c r="D111" s="30">
        <f>D112+D114</f>
        <v>1020000</v>
      </c>
      <c r="E111" s="30">
        <f>E116</f>
        <v>930000</v>
      </c>
    </row>
    <row r="112" spans="1:5" s="1" customFormat="1" ht="19.5" customHeight="1">
      <c r="A112" s="24"/>
      <c r="B112" s="25"/>
      <c r="C112" s="63" t="s">
        <v>84</v>
      </c>
      <c r="D112" s="62">
        <f>D113</f>
        <v>930000</v>
      </c>
      <c r="E112" s="62"/>
    </row>
    <row r="113" spans="1:10" s="68" customFormat="1" ht="27.75" customHeight="1">
      <c r="A113" s="54"/>
      <c r="B113" s="109">
        <v>2010</v>
      </c>
      <c r="C113" s="110" t="s">
        <v>46</v>
      </c>
      <c r="D113" s="114">
        <v>930000</v>
      </c>
      <c r="E113" s="114"/>
      <c r="F113" s="1"/>
      <c r="G113" s="1"/>
      <c r="H113" s="1"/>
      <c r="I113" s="1"/>
      <c r="J113" s="1"/>
    </row>
    <row r="114" spans="1:5" s="1" customFormat="1" ht="21" customHeight="1">
      <c r="A114" s="54"/>
      <c r="B114" s="54"/>
      <c r="C114" s="61" t="s">
        <v>36</v>
      </c>
      <c r="D114" s="57">
        <f>D115</f>
        <v>90000</v>
      </c>
      <c r="E114" s="57"/>
    </row>
    <row r="115" spans="1:10" s="68" customFormat="1" ht="27" customHeight="1">
      <c r="A115" s="54"/>
      <c r="B115" s="112">
        <v>2350</v>
      </c>
      <c r="C115" s="113" t="s">
        <v>47</v>
      </c>
      <c r="D115" s="32">
        <v>90000</v>
      </c>
      <c r="E115" s="32"/>
      <c r="F115" s="1"/>
      <c r="G115" s="1"/>
      <c r="H115" s="1"/>
      <c r="I115" s="1"/>
      <c r="J115" s="1"/>
    </row>
    <row r="116" spans="1:5" s="1" customFormat="1" ht="19.5" customHeight="1">
      <c r="A116" s="20"/>
      <c r="B116" s="117"/>
      <c r="C116" s="59" t="s">
        <v>32</v>
      </c>
      <c r="D116" s="53"/>
      <c r="E116" s="53">
        <f>E117</f>
        <v>930000</v>
      </c>
    </row>
    <row r="117" spans="1:5" s="68" customFormat="1" ht="19.5" customHeight="1">
      <c r="A117" s="24"/>
      <c r="B117" s="112">
        <v>4300</v>
      </c>
      <c r="C117" s="112" t="s">
        <v>94</v>
      </c>
      <c r="D117" s="32"/>
      <c r="E117" s="32">
        <v>930000</v>
      </c>
    </row>
    <row r="118" spans="1:5" ht="24.75" customHeight="1" thickBot="1">
      <c r="A118" s="33"/>
      <c r="B118" s="34"/>
      <c r="C118" s="79" t="s">
        <v>76</v>
      </c>
      <c r="D118" s="80">
        <f>+D119+D130+D154+D178+D211+D221+D243</f>
        <v>24601905</v>
      </c>
      <c r="E118" s="80">
        <f>+E119+E130+E154+E178+E211+E221+E243</f>
        <v>19128905</v>
      </c>
    </row>
    <row r="119" spans="1:5" s="1" customFormat="1" ht="19.5" customHeight="1" thickTop="1">
      <c r="A119" s="15">
        <v>700</v>
      </c>
      <c r="B119" s="16"/>
      <c r="C119" s="40" t="s">
        <v>8</v>
      </c>
      <c r="D119" s="41">
        <f>D120</f>
        <v>5774200</v>
      </c>
      <c r="E119" s="41">
        <f>E120</f>
        <v>338200</v>
      </c>
    </row>
    <row r="120" spans="1:5" s="1" customFormat="1" ht="19.5" customHeight="1">
      <c r="A120" s="46"/>
      <c r="B120" s="47">
        <v>70005</v>
      </c>
      <c r="C120" s="42" t="s">
        <v>9</v>
      </c>
      <c r="D120" s="43">
        <f>D121+D123</f>
        <v>5774200</v>
      </c>
      <c r="E120" s="43">
        <f>SUM(E121:E125)</f>
        <v>338200</v>
      </c>
    </row>
    <row r="121" spans="1:5" s="1" customFormat="1" ht="26.25" customHeight="1">
      <c r="A121" s="44"/>
      <c r="B121" s="45"/>
      <c r="C121" s="82" t="s">
        <v>59</v>
      </c>
      <c r="D121" s="81">
        <f>D122</f>
        <v>338200</v>
      </c>
      <c r="E121" s="81"/>
    </row>
    <row r="122" spans="1:10" s="68" customFormat="1" ht="25.5" customHeight="1">
      <c r="A122" s="44"/>
      <c r="B122" s="109">
        <v>2110</v>
      </c>
      <c r="C122" s="110" t="s">
        <v>49</v>
      </c>
      <c r="D122" s="99">
        <v>338200</v>
      </c>
      <c r="E122" s="99"/>
      <c r="F122" s="1"/>
      <c r="G122" s="1"/>
      <c r="H122" s="1"/>
      <c r="I122" s="1"/>
      <c r="J122" s="1"/>
    </row>
    <row r="123" spans="1:5" s="1" customFormat="1" ht="19.5" customHeight="1">
      <c r="A123" s="55"/>
      <c r="B123" s="55"/>
      <c r="C123" s="91" t="s">
        <v>37</v>
      </c>
      <c r="D123" s="66">
        <f>D124</f>
        <v>5436000</v>
      </c>
      <c r="E123" s="66"/>
    </row>
    <row r="124" spans="1:10" s="68" customFormat="1" ht="28.5" customHeight="1">
      <c r="A124" s="55"/>
      <c r="B124" s="112">
        <v>2350</v>
      </c>
      <c r="C124" s="113" t="s">
        <v>47</v>
      </c>
      <c r="D124" s="99">
        <v>5436000</v>
      </c>
      <c r="E124" s="99"/>
      <c r="F124" s="1"/>
      <c r="G124" s="1"/>
      <c r="H124" s="1"/>
      <c r="I124" s="1"/>
      <c r="J124" s="1"/>
    </row>
    <row r="125" spans="1:5" s="1" customFormat="1" ht="19.5" customHeight="1">
      <c r="A125" s="38"/>
      <c r="B125" s="118"/>
      <c r="C125" s="119" t="s">
        <v>33</v>
      </c>
      <c r="D125" s="53"/>
      <c r="E125" s="53">
        <f>SUM(E126:E129)</f>
        <v>338200</v>
      </c>
    </row>
    <row r="126" spans="1:5" s="68" customFormat="1" ht="19.5" customHeight="1">
      <c r="A126" s="136"/>
      <c r="B126" s="112">
        <v>4300</v>
      </c>
      <c r="C126" s="120" t="s">
        <v>94</v>
      </c>
      <c r="D126" s="102"/>
      <c r="E126" s="102">
        <v>260000</v>
      </c>
    </row>
    <row r="127" spans="1:5" s="68" customFormat="1" ht="19.5" customHeight="1">
      <c r="A127" s="136"/>
      <c r="B127" s="112">
        <v>4480</v>
      </c>
      <c r="C127" s="120" t="s">
        <v>106</v>
      </c>
      <c r="D127" s="125"/>
      <c r="E127" s="125">
        <v>3200</v>
      </c>
    </row>
    <row r="128" spans="1:5" s="68" customFormat="1" ht="19.5" customHeight="1">
      <c r="A128" s="136"/>
      <c r="B128" s="126">
        <v>4590</v>
      </c>
      <c r="C128" s="139" t="s">
        <v>107</v>
      </c>
      <c r="D128" s="125"/>
      <c r="E128" s="125">
        <v>50000</v>
      </c>
    </row>
    <row r="129" spans="1:5" s="68" customFormat="1" ht="19.5" customHeight="1">
      <c r="A129" s="137"/>
      <c r="B129" s="112">
        <v>4610</v>
      </c>
      <c r="C129" s="120" t="s">
        <v>108</v>
      </c>
      <c r="D129" s="125"/>
      <c r="E129" s="125">
        <v>25000</v>
      </c>
    </row>
    <row r="130" spans="1:5" s="1" customFormat="1" ht="19.5" customHeight="1">
      <c r="A130" s="15">
        <v>710</v>
      </c>
      <c r="B130" s="16"/>
      <c r="C130" s="40" t="s">
        <v>10</v>
      </c>
      <c r="D130" s="41">
        <f>D131+D136</f>
        <v>438760</v>
      </c>
      <c r="E130" s="41">
        <f>E131+E136</f>
        <v>438760</v>
      </c>
    </row>
    <row r="131" spans="1:5" s="1" customFormat="1" ht="19.5" customHeight="1">
      <c r="A131" s="46"/>
      <c r="B131" s="47">
        <v>71013</v>
      </c>
      <c r="C131" s="42" t="s">
        <v>11</v>
      </c>
      <c r="D131" s="43">
        <f>D132</f>
        <v>90000</v>
      </c>
      <c r="E131" s="43">
        <f>E134</f>
        <v>90000</v>
      </c>
    </row>
    <row r="132" spans="1:5" s="1" customFormat="1" ht="18.75" customHeight="1">
      <c r="A132" s="44"/>
      <c r="B132" s="45"/>
      <c r="C132" s="59" t="s">
        <v>12</v>
      </c>
      <c r="D132" s="64">
        <f>D133</f>
        <v>90000</v>
      </c>
      <c r="E132" s="64"/>
    </row>
    <row r="133" spans="1:10" s="152" customFormat="1" ht="28.5" customHeight="1">
      <c r="A133" s="159"/>
      <c r="B133" s="109">
        <v>2110</v>
      </c>
      <c r="C133" s="110" t="s">
        <v>49</v>
      </c>
      <c r="D133" s="99">
        <v>90000</v>
      </c>
      <c r="E133" s="99"/>
      <c r="F133" s="153"/>
      <c r="G133" s="153"/>
      <c r="H133" s="153"/>
      <c r="I133" s="153"/>
      <c r="J133" s="153"/>
    </row>
    <row r="134" spans="1:5" s="1" customFormat="1" ht="19.5" customHeight="1">
      <c r="A134" s="38"/>
      <c r="B134" s="39"/>
      <c r="C134" s="91" t="s">
        <v>34</v>
      </c>
      <c r="D134" s="57"/>
      <c r="E134" s="57">
        <f>E135</f>
        <v>90000</v>
      </c>
    </row>
    <row r="135" spans="1:5" s="152" customFormat="1" ht="19.5" customHeight="1">
      <c r="A135" s="136"/>
      <c r="B135" s="112">
        <v>4300</v>
      </c>
      <c r="C135" s="120" t="s">
        <v>94</v>
      </c>
      <c r="D135" s="32"/>
      <c r="E135" s="32">
        <v>90000</v>
      </c>
    </row>
    <row r="136" spans="1:5" s="1" customFormat="1" ht="19.5" customHeight="1">
      <c r="A136" s="46"/>
      <c r="B136" s="49">
        <v>71015</v>
      </c>
      <c r="C136" s="36" t="s">
        <v>13</v>
      </c>
      <c r="D136" s="37">
        <f>D137</f>
        <v>348760</v>
      </c>
      <c r="E136" s="37">
        <f>E139+E143+E151</f>
        <v>348760</v>
      </c>
    </row>
    <row r="137" spans="1:5" s="1" customFormat="1" ht="19.5" customHeight="1">
      <c r="A137" s="44"/>
      <c r="B137" s="48"/>
      <c r="C137" s="67" t="s">
        <v>14</v>
      </c>
      <c r="D137" s="64">
        <f>D138</f>
        <v>348760</v>
      </c>
      <c r="E137" s="64"/>
    </row>
    <row r="138" spans="1:10" s="68" customFormat="1" ht="30" customHeight="1">
      <c r="A138" s="44"/>
      <c r="B138" s="109">
        <v>2110</v>
      </c>
      <c r="C138" s="110" t="s">
        <v>49</v>
      </c>
      <c r="D138" s="99">
        <v>348760</v>
      </c>
      <c r="E138" s="99"/>
      <c r="F138" s="1"/>
      <c r="G138" s="1"/>
      <c r="H138" s="1"/>
      <c r="I138" s="1"/>
      <c r="J138" s="1"/>
    </row>
    <row r="139" spans="1:5" s="1" customFormat="1" ht="18.75" customHeight="1">
      <c r="A139" s="11"/>
      <c r="B139" s="11"/>
      <c r="C139" s="119" t="s">
        <v>28</v>
      </c>
      <c r="D139" s="53"/>
      <c r="E139" s="53">
        <f>SUM(E140:E142)</f>
        <v>243900</v>
      </c>
    </row>
    <row r="140" spans="1:5" s="68" customFormat="1" ht="18.75" customHeight="1">
      <c r="A140" s="54"/>
      <c r="B140" s="112">
        <v>4010</v>
      </c>
      <c r="C140" s="120" t="s">
        <v>88</v>
      </c>
      <c r="D140" s="32"/>
      <c r="E140" s="32">
        <v>45000</v>
      </c>
    </row>
    <row r="141" spans="1:5" s="68" customFormat="1" ht="18.75" customHeight="1">
      <c r="A141" s="54"/>
      <c r="B141" s="112">
        <v>4020</v>
      </c>
      <c r="C141" s="120" t="s">
        <v>109</v>
      </c>
      <c r="D141" s="32"/>
      <c r="E141" s="32">
        <v>183900</v>
      </c>
    </row>
    <row r="142" spans="1:5" s="68" customFormat="1" ht="18.75" customHeight="1">
      <c r="A142" s="54"/>
      <c r="B142" s="126">
        <v>4040</v>
      </c>
      <c r="C142" s="139" t="s">
        <v>110</v>
      </c>
      <c r="D142" s="32"/>
      <c r="E142" s="32">
        <v>15000</v>
      </c>
    </row>
    <row r="143" spans="1:5" s="1" customFormat="1" ht="18.75" customHeight="1">
      <c r="A143" s="11"/>
      <c r="B143" s="11"/>
      <c r="C143" s="98" t="s">
        <v>29</v>
      </c>
      <c r="D143" s="57"/>
      <c r="E143" s="57">
        <f>SUM(E144:E150)</f>
        <v>56860</v>
      </c>
    </row>
    <row r="144" spans="1:5" s="68" customFormat="1" ht="18.75" customHeight="1">
      <c r="A144" s="54"/>
      <c r="B144" s="112">
        <v>4210</v>
      </c>
      <c r="C144" s="120" t="s">
        <v>93</v>
      </c>
      <c r="D144" s="32"/>
      <c r="E144" s="32">
        <v>11000</v>
      </c>
    </row>
    <row r="145" spans="1:5" s="68" customFormat="1" ht="18.75" customHeight="1">
      <c r="A145" s="54"/>
      <c r="B145" s="112">
        <v>4260</v>
      </c>
      <c r="C145" s="120" t="s">
        <v>99</v>
      </c>
      <c r="D145" s="125"/>
      <c r="E145" s="125">
        <v>5000</v>
      </c>
    </row>
    <row r="146" spans="1:5" s="68" customFormat="1" ht="18.75" customHeight="1">
      <c r="A146" s="54"/>
      <c r="B146" s="126">
        <v>4280</v>
      </c>
      <c r="C146" s="139" t="s">
        <v>101</v>
      </c>
      <c r="D146" s="125"/>
      <c r="E146" s="125">
        <v>500</v>
      </c>
    </row>
    <row r="147" spans="1:5" s="68" customFormat="1" ht="18.75" customHeight="1">
      <c r="A147" s="54"/>
      <c r="B147" s="112">
        <v>4300</v>
      </c>
      <c r="C147" s="120" t="s">
        <v>94</v>
      </c>
      <c r="D147" s="125"/>
      <c r="E147" s="125">
        <v>32190</v>
      </c>
    </row>
    <row r="148" spans="1:5" s="68" customFormat="1" ht="18.75" customHeight="1">
      <c r="A148" s="54"/>
      <c r="B148" s="126">
        <v>4410</v>
      </c>
      <c r="C148" s="139" t="s">
        <v>95</v>
      </c>
      <c r="D148" s="125"/>
      <c r="E148" s="125">
        <v>1000</v>
      </c>
    </row>
    <row r="149" spans="1:5" s="68" customFormat="1" ht="18.75" customHeight="1">
      <c r="A149" s="54"/>
      <c r="B149" s="112">
        <v>4430</v>
      </c>
      <c r="C149" s="120" t="s">
        <v>102</v>
      </c>
      <c r="D149" s="125"/>
      <c r="E149" s="125">
        <v>400</v>
      </c>
    </row>
    <row r="150" spans="1:5" s="68" customFormat="1" ht="18.75" customHeight="1">
      <c r="A150" s="54"/>
      <c r="B150" s="126">
        <v>4440</v>
      </c>
      <c r="C150" s="139" t="s">
        <v>92</v>
      </c>
      <c r="D150" s="125"/>
      <c r="E150" s="125">
        <v>6770</v>
      </c>
    </row>
    <row r="151" spans="1:5" s="1" customFormat="1" ht="19.5" customHeight="1">
      <c r="A151" s="11"/>
      <c r="B151" s="11"/>
      <c r="C151" s="98" t="s">
        <v>30</v>
      </c>
      <c r="D151" s="57"/>
      <c r="E151" s="57">
        <f>SUM(E152:E153)</f>
        <v>48000</v>
      </c>
    </row>
    <row r="152" spans="1:5" s="1" customFormat="1" ht="19.5" customHeight="1">
      <c r="A152" s="11"/>
      <c r="B152" s="112">
        <v>4110</v>
      </c>
      <c r="C152" s="120" t="s">
        <v>91</v>
      </c>
      <c r="D152" s="32"/>
      <c r="E152" s="32">
        <v>42200</v>
      </c>
    </row>
    <row r="153" spans="1:5" s="1" customFormat="1" ht="19.5" customHeight="1">
      <c r="A153" s="11"/>
      <c r="B153" s="112">
        <v>4120</v>
      </c>
      <c r="C153" s="120" t="s">
        <v>90</v>
      </c>
      <c r="D153" s="69"/>
      <c r="E153" s="69">
        <v>5800</v>
      </c>
    </row>
    <row r="154" spans="1:5" s="1" customFormat="1" ht="19.5" customHeight="1">
      <c r="A154" s="15">
        <v>750</v>
      </c>
      <c r="B154" s="16"/>
      <c r="C154" s="40" t="s">
        <v>0</v>
      </c>
      <c r="D154" s="41">
        <f>D155+D168</f>
        <v>926945</v>
      </c>
      <c r="E154" s="41">
        <f>E155+E168</f>
        <v>926945</v>
      </c>
    </row>
    <row r="155" spans="1:5" s="1" customFormat="1" ht="19.5" customHeight="1">
      <c r="A155" s="46"/>
      <c r="B155" s="49">
        <v>75011</v>
      </c>
      <c r="C155" s="42" t="s">
        <v>1</v>
      </c>
      <c r="D155" s="43">
        <f>D156</f>
        <v>809945</v>
      </c>
      <c r="E155" s="43">
        <f>E158+E162+E165</f>
        <v>809945</v>
      </c>
    </row>
    <row r="156" spans="1:5" s="1" customFormat="1" ht="23.25" customHeight="1">
      <c r="A156" s="44"/>
      <c r="B156" s="56"/>
      <c r="C156" s="67" t="s">
        <v>70</v>
      </c>
      <c r="D156" s="83">
        <f>D157</f>
        <v>809945</v>
      </c>
      <c r="E156" s="83"/>
    </row>
    <row r="157" spans="1:10" s="68" customFormat="1" ht="28.5" customHeight="1">
      <c r="A157" s="44"/>
      <c r="B157" s="109">
        <v>2110</v>
      </c>
      <c r="C157" s="110" t="s">
        <v>49</v>
      </c>
      <c r="D157" s="99">
        <v>809945</v>
      </c>
      <c r="E157" s="99"/>
      <c r="F157" s="1"/>
      <c r="G157" s="1"/>
      <c r="H157" s="1"/>
      <c r="I157" s="1"/>
      <c r="J157" s="1"/>
    </row>
    <row r="158" spans="1:5" s="1" customFormat="1" ht="18.75" customHeight="1">
      <c r="A158" s="58"/>
      <c r="B158" s="58"/>
      <c r="C158" s="119" t="s">
        <v>28</v>
      </c>
      <c r="D158" s="128"/>
      <c r="E158" s="128">
        <f>SUM(E159:E160)</f>
        <v>648300</v>
      </c>
    </row>
    <row r="159" spans="1:5" s="1" customFormat="1" ht="18.75" customHeight="1">
      <c r="A159" s="58"/>
      <c r="B159" s="112">
        <v>4010</v>
      </c>
      <c r="C159" s="112" t="s">
        <v>88</v>
      </c>
      <c r="D159" s="121"/>
      <c r="E159" s="121">
        <v>601600</v>
      </c>
    </row>
    <row r="160" spans="1:5" s="1" customFormat="1" ht="18.75" customHeight="1">
      <c r="A160" s="58"/>
      <c r="B160" s="160">
        <v>4040</v>
      </c>
      <c r="C160" s="160" t="s">
        <v>110</v>
      </c>
      <c r="D160" s="141"/>
      <c r="E160" s="141">
        <v>46700</v>
      </c>
    </row>
    <row r="161" spans="1:5" s="146" customFormat="1" ht="18.75" customHeight="1">
      <c r="A161" s="142"/>
      <c r="B161" s="143"/>
      <c r="C161" s="143"/>
      <c r="D161" s="145"/>
      <c r="E161" s="145"/>
    </row>
    <row r="162" spans="1:5" s="1" customFormat="1" ht="18.75" customHeight="1">
      <c r="A162" s="58"/>
      <c r="B162" s="58"/>
      <c r="C162" s="98" t="s">
        <v>29</v>
      </c>
      <c r="D162" s="127"/>
      <c r="E162" s="127">
        <f>SUM(E163:E164)</f>
        <v>34145</v>
      </c>
    </row>
    <row r="163" spans="1:5" s="68" customFormat="1" ht="18.75" customHeight="1">
      <c r="A163" s="135"/>
      <c r="B163" s="120">
        <v>4300</v>
      </c>
      <c r="C163" s="120" t="s">
        <v>94</v>
      </c>
      <c r="D163" s="121"/>
      <c r="E163" s="121">
        <v>7445</v>
      </c>
    </row>
    <row r="164" spans="1:5" s="68" customFormat="1" ht="18.75" customHeight="1">
      <c r="A164" s="135"/>
      <c r="B164" s="112">
        <v>4440</v>
      </c>
      <c r="C164" s="120" t="s">
        <v>92</v>
      </c>
      <c r="D164" s="121"/>
      <c r="E164" s="121">
        <v>26700</v>
      </c>
    </row>
    <row r="165" spans="1:5" s="1" customFormat="1" ht="18.75" customHeight="1">
      <c r="A165" s="58"/>
      <c r="B165" s="58"/>
      <c r="C165" s="98" t="s">
        <v>30</v>
      </c>
      <c r="D165" s="127"/>
      <c r="E165" s="127">
        <f>SUM(E166:E167)</f>
        <v>127500</v>
      </c>
    </row>
    <row r="166" spans="1:5" s="1" customFormat="1" ht="18.75" customHeight="1">
      <c r="A166" s="58"/>
      <c r="B166" s="112">
        <v>4110</v>
      </c>
      <c r="C166" s="120" t="s">
        <v>91</v>
      </c>
      <c r="D166" s="121"/>
      <c r="E166" s="121">
        <v>112000</v>
      </c>
    </row>
    <row r="167" spans="1:5" s="1" customFormat="1" ht="18.75" customHeight="1">
      <c r="A167" s="58"/>
      <c r="B167" s="112">
        <v>4120</v>
      </c>
      <c r="C167" s="120" t="s">
        <v>90</v>
      </c>
      <c r="D167" s="121"/>
      <c r="E167" s="121">
        <v>15500</v>
      </c>
    </row>
    <row r="168" spans="1:5" s="1" customFormat="1" ht="19.5" customHeight="1">
      <c r="A168" s="46"/>
      <c r="B168" s="49">
        <v>75045</v>
      </c>
      <c r="C168" s="36" t="s">
        <v>15</v>
      </c>
      <c r="D168" s="37">
        <f>D169</f>
        <v>117000</v>
      </c>
      <c r="E168" s="37">
        <f>E171</f>
        <v>117000</v>
      </c>
    </row>
    <row r="169" spans="1:5" s="1" customFormat="1" ht="19.5" customHeight="1">
      <c r="A169" s="46"/>
      <c r="B169" s="50"/>
      <c r="C169" s="67" t="s">
        <v>16</v>
      </c>
      <c r="D169" s="64">
        <f>D170</f>
        <v>117000</v>
      </c>
      <c r="E169" s="64"/>
    </row>
    <row r="170" spans="1:10" s="68" customFormat="1" ht="29.25" customHeight="1">
      <c r="A170" s="44"/>
      <c r="B170" s="109">
        <v>2110</v>
      </c>
      <c r="C170" s="110" t="s">
        <v>49</v>
      </c>
      <c r="D170" s="99">
        <v>117000</v>
      </c>
      <c r="E170" s="99"/>
      <c r="F170" s="1"/>
      <c r="G170" s="1"/>
      <c r="H170" s="1"/>
      <c r="I170" s="1"/>
      <c r="J170" s="1"/>
    </row>
    <row r="171" spans="1:5" s="1" customFormat="1" ht="20.25" customHeight="1">
      <c r="A171" s="11"/>
      <c r="B171" s="11"/>
      <c r="C171" s="63" t="s">
        <v>77</v>
      </c>
      <c r="D171" s="53"/>
      <c r="E171" s="53">
        <f>SUM(E172:E177)</f>
        <v>117000</v>
      </c>
    </row>
    <row r="172" spans="1:5" s="68" customFormat="1" ht="20.25" customHeight="1">
      <c r="A172" s="54"/>
      <c r="B172" s="112">
        <v>3030</v>
      </c>
      <c r="C172" s="110" t="s">
        <v>111</v>
      </c>
      <c r="D172" s="102"/>
      <c r="E172" s="102">
        <v>40000</v>
      </c>
    </row>
    <row r="173" spans="1:5" s="68" customFormat="1" ht="20.25" customHeight="1">
      <c r="A173" s="54"/>
      <c r="B173" s="112">
        <v>4110</v>
      </c>
      <c r="C173" s="120" t="s">
        <v>91</v>
      </c>
      <c r="D173" s="125"/>
      <c r="E173" s="125">
        <v>5000</v>
      </c>
    </row>
    <row r="174" spans="1:5" s="68" customFormat="1" ht="20.25" customHeight="1">
      <c r="A174" s="54"/>
      <c r="B174" s="112">
        <v>4120</v>
      </c>
      <c r="C174" s="120" t="s">
        <v>90</v>
      </c>
      <c r="D174" s="125"/>
      <c r="E174" s="125">
        <v>1000</v>
      </c>
    </row>
    <row r="175" spans="1:5" s="68" customFormat="1" ht="20.25" customHeight="1">
      <c r="A175" s="54"/>
      <c r="B175" s="126">
        <v>4210</v>
      </c>
      <c r="C175" s="110" t="s">
        <v>93</v>
      </c>
      <c r="D175" s="125"/>
      <c r="E175" s="125">
        <v>3000</v>
      </c>
    </row>
    <row r="176" spans="1:5" s="68" customFormat="1" ht="20.25" customHeight="1">
      <c r="A176" s="54"/>
      <c r="B176" s="126">
        <v>4260</v>
      </c>
      <c r="C176" s="110" t="s">
        <v>99</v>
      </c>
      <c r="D176" s="125"/>
      <c r="E176" s="125">
        <v>4500</v>
      </c>
    </row>
    <row r="177" spans="1:5" s="68" customFormat="1" ht="20.25" customHeight="1">
      <c r="A177" s="112"/>
      <c r="B177" s="126">
        <v>4300</v>
      </c>
      <c r="C177" s="120" t="s">
        <v>94</v>
      </c>
      <c r="D177" s="126"/>
      <c r="E177" s="125">
        <v>63500</v>
      </c>
    </row>
    <row r="178" spans="1:5" s="1" customFormat="1" ht="19.5" customHeight="1">
      <c r="A178" s="15">
        <v>754</v>
      </c>
      <c r="B178" s="16"/>
      <c r="C178" s="40" t="s">
        <v>2</v>
      </c>
      <c r="D178" s="41">
        <f>D179</f>
        <v>11750000</v>
      </c>
      <c r="E178" s="41">
        <f>E179</f>
        <v>11746000</v>
      </c>
    </row>
    <row r="179" spans="1:5" s="1" customFormat="1" ht="19.5" customHeight="1">
      <c r="A179" s="46"/>
      <c r="B179" s="49">
        <v>75411</v>
      </c>
      <c r="C179" s="36" t="s">
        <v>17</v>
      </c>
      <c r="D179" s="37">
        <f>D180+D182</f>
        <v>11750000</v>
      </c>
      <c r="E179" s="37">
        <f>E184+E192+E208</f>
        <v>11746000</v>
      </c>
    </row>
    <row r="180" spans="1:5" s="1" customFormat="1" ht="19.5" customHeight="1">
      <c r="A180" s="44"/>
      <c r="B180" s="48"/>
      <c r="C180" s="65" t="s">
        <v>18</v>
      </c>
      <c r="D180" s="64">
        <f>D181</f>
        <v>11746000</v>
      </c>
      <c r="E180" s="64"/>
    </row>
    <row r="181" spans="1:10" s="68" customFormat="1" ht="26.25" customHeight="1">
      <c r="A181" s="44"/>
      <c r="B181" s="109">
        <v>2110</v>
      </c>
      <c r="C181" s="110" t="s">
        <v>49</v>
      </c>
      <c r="D181" s="99">
        <v>11746000</v>
      </c>
      <c r="E181" s="99"/>
      <c r="F181" s="1"/>
      <c r="G181" s="1"/>
      <c r="H181" s="1"/>
      <c r="I181" s="1"/>
      <c r="J181" s="1"/>
    </row>
    <row r="182" spans="1:5" s="1" customFormat="1" ht="19.5" customHeight="1">
      <c r="A182" s="38"/>
      <c r="B182" s="39"/>
      <c r="C182" s="91" t="s">
        <v>43</v>
      </c>
      <c r="D182" s="66">
        <f>D183</f>
        <v>4000</v>
      </c>
      <c r="E182" s="66"/>
    </row>
    <row r="183" spans="1:10" s="68" customFormat="1" ht="24.75" customHeight="1">
      <c r="A183" s="55"/>
      <c r="B183" s="112">
        <v>2350</v>
      </c>
      <c r="C183" s="113" t="s">
        <v>47</v>
      </c>
      <c r="D183" s="99">
        <v>4000</v>
      </c>
      <c r="E183" s="99"/>
      <c r="F183" s="1"/>
      <c r="G183" s="1"/>
      <c r="H183" s="1"/>
      <c r="I183" s="1"/>
      <c r="J183" s="1"/>
    </row>
    <row r="184" spans="1:5" s="1" customFormat="1" ht="19.5" customHeight="1">
      <c r="A184" s="11"/>
      <c r="B184" s="11"/>
      <c r="C184" s="119" t="s">
        <v>28</v>
      </c>
      <c r="D184" s="53"/>
      <c r="E184" s="53">
        <f>SUM(E185:E191)</f>
        <v>8849600</v>
      </c>
    </row>
    <row r="185" spans="1:5" s="68" customFormat="1" ht="19.5" customHeight="1">
      <c r="A185" s="54"/>
      <c r="B185" s="112">
        <v>4010</v>
      </c>
      <c r="C185" s="120" t="s">
        <v>88</v>
      </c>
      <c r="D185" s="32"/>
      <c r="E185" s="32">
        <v>99900</v>
      </c>
    </row>
    <row r="186" spans="1:5" s="68" customFormat="1" ht="19.5" customHeight="1">
      <c r="A186" s="54"/>
      <c r="B186" s="112">
        <v>4020</v>
      </c>
      <c r="C186" s="120" t="s">
        <v>109</v>
      </c>
      <c r="D186" s="32"/>
      <c r="E186" s="32">
        <v>35000</v>
      </c>
    </row>
    <row r="187" spans="1:5" s="68" customFormat="1" ht="19.5" customHeight="1">
      <c r="A187" s="54"/>
      <c r="B187" s="126">
        <v>4040</v>
      </c>
      <c r="C187" s="139" t="s">
        <v>110</v>
      </c>
      <c r="D187" s="125"/>
      <c r="E187" s="125">
        <v>6400</v>
      </c>
    </row>
    <row r="188" spans="1:5" s="152" customFormat="1" ht="19.5" customHeight="1">
      <c r="A188" s="112"/>
      <c r="B188" s="126">
        <v>4050</v>
      </c>
      <c r="C188" s="140" t="s">
        <v>112</v>
      </c>
      <c r="D188" s="125"/>
      <c r="E188" s="125">
        <v>7644900</v>
      </c>
    </row>
    <row r="189" spans="1:5" s="68" customFormat="1" ht="19.5" customHeight="1">
      <c r="A189" s="54"/>
      <c r="B189" s="112">
        <v>4060</v>
      </c>
      <c r="C189" s="110" t="s">
        <v>113</v>
      </c>
      <c r="D189" s="32"/>
      <c r="E189" s="32">
        <v>343000</v>
      </c>
    </row>
    <row r="190" spans="1:5" s="68" customFormat="1" ht="19.5" customHeight="1">
      <c r="A190" s="54"/>
      <c r="B190" s="112">
        <v>4070</v>
      </c>
      <c r="C190" s="140" t="s">
        <v>114</v>
      </c>
      <c r="D190" s="125"/>
      <c r="E190" s="125">
        <v>681400</v>
      </c>
    </row>
    <row r="191" spans="1:5" s="152" customFormat="1" ht="24.75" customHeight="1">
      <c r="A191" s="54"/>
      <c r="B191" s="126">
        <v>4080</v>
      </c>
      <c r="C191" s="140" t="s">
        <v>115</v>
      </c>
      <c r="D191" s="125"/>
      <c r="E191" s="125">
        <v>39000</v>
      </c>
    </row>
    <row r="192" spans="1:5" s="1" customFormat="1" ht="19.5" customHeight="1">
      <c r="A192" s="11"/>
      <c r="B192" s="11"/>
      <c r="C192" s="98" t="s">
        <v>29</v>
      </c>
      <c r="D192" s="57"/>
      <c r="E192" s="57">
        <f>SUM(E193:E207)</f>
        <v>2867200</v>
      </c>
    </row>
    <row r="193" spans="1:5" s="68" customFormat="1" ht="19.5" customHeight="1">
      <c r="A193" s="54"/>
      <c r="B193" s="112">
        <v>3020</v>
      </c>
      <c r="C193" s="120" t="s">
        <v>96</v>
      </c>
      <c r="D193" s="102"/>
      <c r="E193" s="102">
        <v>1719000</v>
      </c>
    </row>
    <row r="194" spans="1:5" s="68" customFormat="1" ht="19.5" customHeight="1">
      <c r="A194" s="54"/>
      <c r="B194" s="126">
        <v>4210</v>
      </c>
      <c r="C194" s="139" t="s">
        <v>93</v>
      </c>
      <c r="D194" s="125"/>
      <c r="E194" s="125">
        <v>300000</v>
      </c>
    </row>
    <row r="195" spans="1:5" s="68" customFormat="1" ht="19.5" customHeight="1">
      <c r="A195" s="54"/>
      <c r="B195" s="126">
        <v>4210</v>
      </c>
      <c r="C195" s="139" t="s">
        <v>116</v>
      </c>
      <c r="D195" s="125"/>
      <c r="E195" s="125">
        <v>100000</v>
      </c>
    </row>
    <row r="196" spans="1:5" s="68" customFormat="1" ht="19.5" customHeight="1">
      <c r="A196" s="54"/>
      <c r="B196" s="126">
        <v>4220</v>
      </c>
      <c r="C196" s="139" t="s">
        <v>97</v>
      </c>
      <c r="D196" s="125"/>
      <c r="E196" s="125">
        <v>300</v>
      </c>
    </row>
    <row r="197" spans="1:5" s="68" customFormat="1" ht="19.5" customHeight="1">
      <c r="A197" s="54"/>
      <c r="B197" s="126">
        <v>4250</v>
      </c>
      <c r="C197" s="139" t="s">
        <v>117</v>
      </c>
      <c r="D197" s="125"/>
      <c r="E197" s="125">
        <v>32400</v>
      </c>
    </row>
    <row r="198" spans="1:5" s="68" customFormat="1" ht="19.5" customHeight="1">
      <c r="A198" s="54"/>
      <c r="B198" s="126">
        <v>4260</v>
      </c>
      <c r="C198" s="139" t="s">
        <v>99</v>
      </c>
      <c r="D198" s="125"/>
      <c r="E198" s="125">
        <v>375000</v>
      </c>
    </row>
    <row r="199" spans="1:5" s="68" customFormat="1" ht="19.5" customHeight="1">
      <c r="A199" s="54"/>
      <c r="B199" s="126">
        <v>4270</v>
      </c>
      <c r="C199" s="139" t="s">
        <v>118</v>
      </c>
      <c r="D199" s="125"/>
      <c r="E199" s="125">
        <v>50000</v>
      </c>
    </row>
    <row r="200" spans="1:5" s="68" customFormat="1" ht="19.5" customHeight="1">
      <c r="A200" s="54"/>
      <c r="B200" s="126">
        <v>4280</v>
      </c>
      <c r="C200" s="139" t="s">
        <v>101</v>
      </c>
      <c r="D200" s="125"/>
      <c r="E200" s="125">
        <v>38400</v>
      </c>
    </row>
    <row r="201" spans="1:5" s="68" customFormat="1" ht="19.5" customHeight="1">
      <c r="A201" s="54"/>
      <c r="B201" s="126">
        <v>4300</v>
      </c>
      <c r="C201" s="139" t="s">
        <v>94</v>
      </c>
      <c r="D201" s="125"/>
      <c r="E201" s="125">
        <v>137000</v>
      </c>
    </row>
    <row r="202" spans="1:5" s="68" customFormat="1" ht="19.5" customHeight="1">
      <c r="A202" s="54"/>
      <c r="B202" s="126">
        <v>4410</v>
      </c>
      <c r="C202" s="139" t="s">
        <v>95</v>
      </c>
      <c r="D202" s="125"/>
      <c r="E202" s="125">
        <v>20000</v>
      </c>
    </row>
    <row r="203" spans="1:5" s="68" customFormat="1" ht="19.5" customHeight="1">
      <c r="A203" s="54"/>
      <c r="B203" s="126">
        <v>4430</v>
      </c>
      <c r="C203" s="139" t="s">
        <v>102</v>
      </c>
      <c r="D203" s="125"/>
      <c r="E203" s="125">
        <v>17500</v>
      </c>
    </row>
    <row r="204" spans="1:5" s="68" customFormat="1" ht="19.5" customHeight="1">
      <c r="A204" s="54"/>
      <c r="B204" s="126">
        <v>4440</v>
      </c>
      <c r="C204" s="139" t="s">
        <v>92</v>
      </c>
      <c r="D204" s="125"/>
      <c r="E204" s="125">
        <v>4900</v>
      </c>
    </row>
    <row r="205" spans="1:5" s="68" customFormat="1" ht="19.5" customHeight="1">
      <c r="A205" s="54"/>
      <c r="B205" s="126">
        <v>4500</v>
      </c>
      <c r="C205" s="139" t="s">
        <v>119</v>
      </c>
      <c r="D205" s="125"/>
      <c r="E205" s="125">
        <v>70000</v>
      </c>
    </row>
    <row r="206" spans="1:5" s="68" customFormat="1" ht="19.5" customHeight="1">
      <c r="A206" s="54"/>
      <c r="B206" s="126">
        <v>4510</v>
      </c>
      <c r="C206" s="139" t="s">
        <v>120</v>
      </c>
      <c r="D206" s="125"/>
      <c r="E206" s="125">
        <v>500</v>
      </c>
    </row>
    <row r="207" spans="1:5" s="68" customFormat="1" ht="19.5" customHeight="1">
      <c r="A207" s="54"/>
      <c r="B207" s="126">
        <v>4520</v>
      </c>
      <c r="C207" s="139" t="s">
        <v>121</v>
      </c>
      <c r="D207" s="125"/>
      <c r="E207" s="125">
        <v>2200</v>
      </c>
    </row>
    <row r="208" spans="1:5" s="1" customFormat="1" ht="18.75" customHeight="1">
      <c r="A208" s="11"/>
      <c r="B208" s="11"/>
      <c r="C208" s="96" t="s">
        <v>30</v>
      </c>
      <c r="D208" s="57"/>
      <c r="E208" s="57">
        <f>SUM(E209:E210)</f>
        <v>29200</v>
      </c>
    </row>
    <row r="209" spans="1:5" s="1" customFormat="1" ht="18.75" customHeight="1">
      <c r="A209" s="11"/>
      <c r="B209" s="112">
        <v>4110</v>
      </c>
      <c r="C209" s="120" t="s">
        <v>91</v>
      </c>
      <c r="D209" s="32"/>
      <c r="E209" s="32">
        <v>25700</v>
      </c>
    </row>
    <row r="210" spans="1:5" s="1" customFormat="1" ht="18.75" customHeight="1">
      <c r="A210" s="60"/>
      <c r="B210" s="112">
        <v>4120</v>
      </c>
      <c r="C210" s="120" t="s">
        <v>90</v>
      </c>
      <c r="D210" s="32"/>
      <c r="E210" s="32">
        <v>3500</v>
      </c>
    </row>
    <row r="211" spans="1:5" s="1" customFormat="1" ht="19.5" customHeight="1">
      <c r="A211" s="27">
        <v>851</v>
      </c>
      <c r="B211" s="17"/>
      <c r="C211" s="18" t="s">
        <v>19</v>
      </c>
      <c r="D211" s="35">
        <f>+D212</f>
        <v>2903000</v>
      </c>
      <c r="E211" s="35">
        <f>E212</f>
        <v>2903000</v>
      </c>
    </row>
    <row r="212" spans="1:5" s="1" customFormat="1" ht="27.75" customHeight="1">
      <c r="A212" s="51"/>
      <c r="B212" s="49">
        <v>85156</v>
      </c>
      <c r="C212" s="36" t="s">
        <v>78</v>
      </c>
      <c r="D212" s="37">
        <f>D213+D215</f>
        <v>2903000</v>
      </c>
      <c r="E212" s="37">
        <f>E217+E219</f>
        <v>2903000</v>
      </c>
    </row>
    <row r="213" spans="1:5" s="1" customFormat="1" ht="30.75" customHeight="1">
      <c r="A213" s="44"/>
      <c r="B213" s="45"/>
      <c r="C213" s="59" t="s">
        <v>64</v>
      </c>
      <c r="D213" s="64">
        <f>D214</f>
        <v>118000</v>
      </c>
      <c r="E213" s="64"/>
    </row>
    <row r="214" spans="1:10" s="152" customFormat="1" ht="27.75" customHeight="1">
      <c r="A214" s="138"/>
      <c r="B214" s="112">
        <v>2110</v>
      </c>
      <c r="C214" s="113" t="s">
        <v>49</v>
      </c>
      <c r="D214" s="99">
        <v>118000</v>
      </c>
      <c r="E214" s="99"/>
      <c r="F214" s="153"/>
      <c r="G214" s="153"/>
      <c r="H214" s="153"/>
      <c r="I214" s="153"/>
      <c r="J214" s="153"/>
    </row>
    <row r="215" spans="1:5" s="1" customFormat="1" ht="31.5" customHeight="1">
      <c r="A215" s="44"/>
      <c r="B215" s="45"/>
      <c r="C215" s="91" t="s">
        <v>79</v>
      </c>
      <c r="D215" s="66">
        <f>D216</f>
        <v>2785000</v>
      </c>
      <c r="E215" s="66"/>
    </row>
    <row r="216" spans="1:10" s="152" customFormat="1" ht="32.25" customHeight="1">
      <c r="A216" s="55"/>
      <c r="B216" s="112">
        <v>2110</v>
      </c>
      <c r="C216" s="113" t="s">
        <v>49</v>
      </c>
      <c r="D216" s="99">
        <v>2785000</v>
      </c>
      <c r="E216" s="99"/>
      <c r="F216" s="153"/>
      <c r="G216" s="153"/>
      <c r="H216" s="153"/>
      <c r="I216" s="153"/>
      <c r="J216" s="153"/>
    </row>
    <row r="217" spans="1:5" s="1" customFormat="1" ht="30" customHeight="1">
      <c r="A217" s="38"/>
      <c r="B217" s="39"/>
      <c r="C217" s="129" t="s">
        <v>81</v>
      </c>
      <c r="D217" s="57"/>
      <c r="E217" s="57">
        <f>E218</f>
        <v>118000</v>
      </c>
    </row>
    <row r="218" spans="1:5" s="68" customFormat="1" ht="20.25" customHeight="1">
      <c r="A218" s="136"/>
      <c r="B218" s="112">
        <v>4130</v>
      </c>
      <c r="C218" s="110" t="s">
        <v>122</v>
      </c>
      <c r="D218" s="32"/>
      <c r="E218" s="32">
        <v>118000</v>
      </c>
    </row>
    <row r="219" spans="1:5" s="1" customFormat="1" ht="19.5" customHeight="1">
      <c r="A219" s="38"/>
      <c r="B219" s="39"/>
      <c r="C219" s="63" t="s">
        <v>80</v>
      </c>
      <c r="D219" s="53"/>
      <c r="E219" s="53">
        <f>E220</f>
        <v>2785000</v>
      </c>
    </row>
    <row r="220" spans="1:5" s="68" customFormat="1" ht="19.5" customHeight="1">
      <c r="A220" s="136"/>
      <c r="B220" s="112">
        <v>4130</v>
      </c>
      <c r="C220" s="110" t="s">
        <v>122</v>
      </c>
      <c r="D220" s="32"/>
      <c r="E220" s="32">
        <v>2785000</v>
      </c>
    </row>
    <row r="221" spans="1:5" s="1" customFormat="1" ht="19.5" customHeight="1">
      <c r="A221" s="15">
        <v>852</v>
      </c>
      <c r="B221" s="16"/>
      <c r="C221" s="40" t="s">
        <v>61</v>
      </c>
      <c r="D221" s="41">
        <f>D222+D231+D238</f>
        <v>2300000</v>
      </c>
      <c r="E221" s="41">
        <f>E222+E231+E238</f>
        <v>2267000</v>
      </c>
    </row>
    <row r="222" spans="1:5" s="1" customFormat="1" ht="19.5" customHeight="1">
      <c r="A222" s="46"/>
      <c r="B222" s="21">
        <v>85203</v>
      </c>
      <c r="C222" s="22" t="s">
        <v>20</v>
      </c>
      <c r="D222" s="52">
        <f>D223+D225</f>
        <v>2000000</v>
      </c>
      <c r="E222" s="52">
        <f>E227+E229</f>
        <v>1967000</v>
      </c>
    </row>
    <row r="223" spans="1:5" s="1" customFormat="1" ht="19.5" customHeight="1">
      <c r="A223" s="46"/>
      <c r="B223" s="84"/>
      <c r="C223" s="63" t="s">
        <v>40</v>
      </c>
      <c r="D223" s="85">
        <f>D224</f>
        <v>1967000</v>
      </c>
      <c r="E223" s="85"/>
    </row>
    <row r="224" spans="1:10" s="68" customFormat="1" ht="26.25" customHeight="1">
      <c r="A224" s="44"/>
      <c r="B224" s="109">
        <v>2110</v>
      </c>
      <c r="C224" s="110" t="s">
        <v>49</v>
      </c>
      <c r="D224" s="99">
        <v>1967000</v>
      </c>
      <c r="E224" s="99"/>
      <c r="F224" s="1"/>
      <c r="G224" s="1"/>
      <c r="H224" s="1"/>
      <c r="I224" s="1"/>
      <c r="J224" s="1"/>
    </row>
    <row r="225" spans="1:5" s="1" customFormat="1" ht="19.5" customHeight="1">
      <c r="A225" s="54"/>
      <c r="B225" s="54"/>
      <c r="C225" s="61" t="s">
        <v>53</v>
      </c>
      <c r="D225" s="57">
        <f>D226</f>
        <v>33000</v>
      </c>
      <c r="E225" s="57"/>
    </row>
    <row r="226" spans="1:10" s="68" customFormat="1" ht="26.25" customHeight="1">
      <c r="A226" s="54"/>
      <c r="B226" s="112">
        <v>2350</v>
      </c>
      <c r="C226" s="113" t="s">
        <v>47</v>
      </c>
      <c r="D226" s="102">
        <v>33000</v>
      </c>
      <c r="E226" s="102"/>
      <c r="F226" s="1"/>
      <c r="G226" s="1"/>
      <c r="H226" s="1"/>
      <c r="I226" s="1"/>
      <c r="J226" s="1"/>
    </row>
    <row r="227" spans="1:5" s="1" customFormat="1" ht="24" customHeight="1">
      <c r="A227" s="38"/>
      <c r="B227" s="39"/>
      <c r="C227" s="91" t="s">
        <v>57</v>
      </c>
      <c r="D227" s="57"/>
      <c r="E227" s="57">
        <f>E228</f>
        <v>750000</v>
      </c>
    </row>
    <row r="228" spans="1:5" s="68" customFormat="1" ht="25.5" customHeight="1">
      <c r="A228" s="136"/>
      <c r="B228" s="112">
        <v>2820</v>
      </c>
      <c r="C228" s="138" t="s">
        <v>103</v>
      </c>
      <c r="D228" s="32"/>
      <c r="E228" s="32">
        <v>750000</v>
      </c>
    </row>
    <row r="229" spans="1:5" s="1" customFormat="1" ht="30" customHeight="1">
      <c r="A229" s="38"/>
      <c r="B229" s="39"/>
      <c r="C229" s="59" t="s">
        <v>65</v>
      </c>
      <c r="D229" s="53"/>
      <c r="E229" s="53">
        <f>E230</f>
        <v>1217000</v>
      </c>
    </row>
    <row r="230" spans="1:5" s="68" customFormat="1" ht="25.5" customHeight="1">
      <c r="A230" s="136"/>
      <c r="B230" s="112">
        <v>2820</v>
      </c>
      <c r="C230" s="138" t="s">
        <v>103</v>
      </c>
      <c r="D230" s="32"/>
      <c r="E230" s="32">
        <v>1217000</v>
      </c>
    </row>
    <row r="231" spans="1:5" s="1" customFormat="1" ht="19.5" customHeight="1">
      <c r="A231" s="46"/>
      <c r="B231" s="28">
        <v>85216</v>
      </c>
      <c r="C231" s="36" t="s">
        <v>4</v>
      </c>
      <c r="D231" s="37">
        <f>D232</f>
        <v>44000</v>
      </c>
      <c r="E231" s="37">
        <f>SUM(E234:E234)</f>
        <v>44000</v>
      </c>
    </row>
    <row r="232" spans="1:5" s="1" customFormat="1" ht="19.5" customHeight="1">
      <c r="A232" s="44"/>
      <c r="B232" s="26"/>
      <c r="C232" s="65" t="s">
        <v>21</v>
      </c>
      <c r="D232" s="66">
        <f>D233</f>
        <v>44000</v>
      </c>
      <c r="E232" s="66"/>
    </row>
    <row r="233" spans="1:10" s="68" customFormat="1" ht="31.5" customHeight="1">
      <c r="A233" s="44"/>
      <c r="B233" s="109">
        <v>2110</v>
      </c>
      <c r="C233" s="110" t="s">
        <v>49</v>
      </c>
      <c r="D233" s="99">
        <v>44000</v>
      </c>
      <c r="E233" s="99"/>
      <c r="F233" s="1"/>
      <c r="G233" s="1"/>
      <c r="H233" s="1"/>
      <c r="I233" s="1"/>
      <c r="J233" s="1"/>
    </row>
    <row r="234" spans="1:5" s="1" customFormat="1" ht="19.5" customHeight="1">
      <c r="A234" s="46"/>
      <c r="B234" s="117"/>
      <c r="C234" s="122" t="s">
        <v>35</v>
      </c>
      <c r="D234" s="53"/>
      <c r="E234" s="53">
        <f>E235</f>
        <v>44000</v>
      </c>
    </row>
    <row r="235" spans="1:5" s="68" customFormat="1" ht="19.5" customHeight="1">
      <c r="A235" s="44"/>
      <c r="B235" s="54">
        <v>3110</v>
      </c>
      <c r="C235" s="54" t="s">
        <v>123</v>
      </c>
      <c r="D235" s="69"/>
      <c r="E235" s="69">
        <v>44000</v>
      </c>
    </row>
    <row r="236" spans="1:5" s="143" customFormat="1" ht="24.75" customHeight="1">
      <c r="A236" s="161"/>
      <c r="D236" s="154"/>
      <c r="E236" s="154"/>
    </row>
    <row r="237" spans="1:5" s="148" customFormat="1" ht="24.75" customHeight="1">
      <c r="A237" s="162"/>
      <c r="D237" s="158"/>
      <c r="E237" s="158"/>
    </row>
    <row r="238" spans="1:5" s="1" customFormat="1" ht="21.75" customHeight="1">
      <c r="A238" s="11"/>
      <c r="B238" s="86">
        <v>85231</v>
      </c>
      <c r="C238" s="36" t="s">
        <v>41</v>
      </c>
      <c r="D238" s="88">
        <f>D239</f>
        <v>256000</v>
      </c>
      <c r="E238" s="88">
        <f>E241</f>
        <v>256000</v>
      </c>
    </row>
    <row r="239" spans="1:5" s="1" customFormat="1" ht="19.5" customHeight="1">
      <c r="A239" s="11"/>
      <c r="B239" s="87"/>
      <c r="C239" s="59" t="s">
        <v>42</v>
      </c>
      <c r="D239" s="53">
        <f>D240</f>
        <v>256000</v>
      </c>
      <c r="E239" s="92"/>
    </row>
    <row r="240" spans="1:10" s="68" customFormat="1" ht="28.5" customHeight="1">
      <c r="A240" s="44"/>
      <c r="B240" s="109">
        <v>2110</v>
      </c>
      <c r="C240" s="110" t="s">
        <v>49</v>
      </c>
      <c r="D240" s="99">
        <v>256000</v>
      </c>
      <c r="E240" s="99"/>
      <c r="F240" s="1"/>
      <c r="G240" s="1"/>
      <c r="H240" s="1"/>
      <c r="I240" s="1"/>
      <c r="J240" s="1"/>
    </row>
    <row r="241" spans="1:5" s="1" customFormat="1" ht="19.5" customHeight="1">
      <c r="A241" s="11"/>
      <c r="B241" s="11"/>
      <c r="C241" s="59" t="s">
        <v>82</v>
      </c>
      <c r="D241" s="53"/>
      <c r="E241" s="53">
        <f>E242</f>
        <v>256000</v>
      </c>
    </row>
    <row r="242" spans="1:5" s="68" customFormat="1" ht="19.5" customHeight="1">
      <c r="A242" s="112"/>
      <c r="B242" s="112">
        <v>3110</v>
      </c>
      <c r="C242" s="112" t="s">
        <v>123</v>
      </c>
      <c r="D242" s="32"/>
      <c r="E242" s="32">
        <v>256000</v>
      </c>
    </row>
    <row r="243" spans="1:5" s="1" customFormat="1" ht="19.5" customHeight="1">
      <c r="A243" s="27">
        <v>853</v>
      </c>
      <c r="B243" s="17"/>
      <c r="C243" s="18" t="s">
        <v>66</v>
      </c>
      <c r="D243" s="35">
        <f>D244+D249+D262</f>
        <v>509000</v>
      </c>
      <c r="E243" s="35">
        <f>E244</f>
        <v>509000</v>
      </c>
    </row>
    <row r="244" spans="1:5" s="1" customFormat="1" ht="19.5" customHeight="1">
      <c r="A244" s="46"/>
      <c r="B244" s="21">
        <v>85321</v>
      </c>
      <c r="C244" s="22" t="s">
        <v>67</v>
      </c>
      <c r="D244" s="52">
        <f>D245+D247</f>
        <v>509000</v>
      </c>
      <c r="E244" s="52">
        <f>E249+E252+E257+E260</f>
        <v>509000</v>
      </c>
    </row>
    <row r="245" spans="1:5" s="1" customFormat="1" ht="24.75" customHeight="1">
      <c r="A245" s="46"/>
      <c r="B245" s="84"/>
      <c r="C245" s="63" t="s">
        <v>124</v>
      </c>
      <c r="D245" s="85">
        <f>D246</f>
        <v>501000</v>
      </c>
      <c r="E245" s="85"/>
    </row>
    <row r="246" spans="1:10" s="68" customFormat="1" ht="32.25" customHeight="1">
      <c r="A246" s="44"/>
      <c r="B246" s="109">
        <v>2110</v>
      </c>
      <c r="C246" s="110" t="s">
        <v>49</v>
      </c>
      <c r="D246" s="99">
        <v>501000</v>
      </c>
      <c r="E246" s="99"/>
      <c r="F246" s="1"/>
      <c r="G246" s="1"/>
      <c r="H246" s="1"/>
      <c r="I246" s="1"/>
      <c r="J246" s="1"/>
    </row>
    <row r="247" spans="1:5" s="1" customFormat="1" ht="27" customHeight="1">
      <c r="A247" s="54"/>
      <c r="B247" s="54"/>
      <c r="C247" s="91" t="s">
        <v>129</v>
      </c>
      <c r="D247" s="57">
        <f>D248</f>
        <v>8000</v>
      </c>
      <c r="E247" s="57"/>
    </row>
    <row r="248" spans="1:10" s="68" customFormat="1" ht="26.25" customHeight="1">
      <c r="A248" s="54"/>
      <c r="B248" s="112">
        <v>6410</v>
      </c>
      <c r="C248" s="113" t="s">
        <v>50</v>
      </c>
      <c r="D248" s="102">
        <v>8000</v>
      </c>
      <c r="E248" s="102"/>
      <c r="F248" s="1"/>
      <c r="G248" s="1"/>
      <c r="H248" s="1"/>
      <c r="I248" s="1"/>
      <c r="J248" s="1"/>
    </row>
    <row r="249" spans="1:5" s="1" customFormat="1" ht="18.75" customHeight="1">
      <c r="A249" s="11"/>
      <c r="B249" s="11"/>
      <c r="C249" s="105" t="s">
        <v>28</v>
      </c>
      <c r="D249" s="97"/>
      <c r="E249" s="106">
        <f>SUM(E250:E251)</f>
        <v>266100</v>
      </c>
    </row>
    <row r="250" spans="1:5" s="68" customFormat="1" ht="18.75" customHeight="1">
      <c r="A250" s="54"/>
      <c r="B250" s="112">
        <v>4010</v>
      </c>
      <c r="C250" s="123" t="s">
        <v>88</v>
      </c>
      <c r="D250" s="102"/>
      <c r="E250" s="102">
        <v>246702</v>
      </c>
    </row>
    <row r="251" spans="1:5" s="68" customFormat="1" ht="18.75" customHeight="1">
      <c r="A251" s="54"/>
      <c r="B251" s="126">
        <v>4040</v>
      </c>
      <c r="C251" s="126" t="s">
        <v>110</v>
      </c>
      <c r="D251" s="125"/>
      <c r="E251" s="125">
        <v>19398</v>
      </c>
    </row>
    <row r="252" spans="1:5" s="1" customFormat="1" ht="19.5" customHeight="1">
      <c r="A252" s="11"/>
      <c r="B252" s="11"/>
      <c r="C252" s="61" t="s">
        <v>29</v>
      </c>
      <c r="D252" s="124"/>
      <c r="E252" s="57">
        <f>SUM(E253:E256)</f>
        <v>179600</v>
      </c>
    </row>
    <row r="253" spans="1:5" s="1" customFormat="1" ht="19.5" customHeight="1">
      <c r="A253" s="11"/>
      <c r="B253" s="112">
        <v>4210</v>
      </c>
      <c r="C253" s="112" t="s">
        <v>93</v>
      </c>
      <c r="D253" s="102"/>
      <c r="E253" s="107">
        <v>4480</v>
      </c>
    </row>
    <row r="254" spans="1:5" s="1" customFormat="1" ht="19.5" customHeight="1">
      <c r="A254" s="11"/>
      <c r="B254" s="126">
        <v>4300</v>
      </c>
      <c r="C254" s="139" t="s">
        <v>94</v>
      </c>
      <c r="D254" s="125"/>
      <c r="E254" s="103">
        <v>166722</v>
      </c>
    </row>
    <row r="255" spans="1:5" s="1" customFormat="1" ht="19.5" customHeight="1">
      <c r="A255" s="11"/>
      <c r="B255" s="126">
        <v>4410</v>
      </c>
      <c r="C255" s="139" t="s">
        <v>95</v>
      </c>
      <c r="D255" s="125"/>
      <c r="E255" s="103">
        <v>2000</v>
      </c>
    </row>
    <row r="256" spans="1:5" s="1" customFormat="1" ht="19.5" customHeight="1">
      <c r="A256" s="11"/>
      <c r="B256" s="126">
        <v>4440</v>
      </c>
      <c r="C256" s="139" t="s">
        <v>92</v>
      </c>
      <c r="D256" s="125"/>
      <c r="E256" s="103">
        <v>6398</v>
      </c>
    </row>
    <row r="257" spans="1:5" s="1" customFormat="1" ht="18.75" customHeight="1">
      <c r="A257" s="11"/>
      <c r="B257" s="11"/>
      <c r="C257" s="104" t="s">
        <v>30</v>
      </c>
      <c r="D257" s="124"/>
      <c r="E257" s="57">
        <f>SUM(E258:E259)</f>
        <v>55300</v>
      </c>
    </row>
    <row r="258" spans="1:5" s="1" customFormat="1" ht="18.75" customHeight="1">
      <c r="A258" s="11"/>
      <c r="B258" s="112">
        <v>4110</v>
      </c>
      <c r="C258" s="120" t="s">
        <v>91</v>
      </c>
      <c r="D258" s="32"/>
      <c r="E258" s="32">
        <v>47584</v>
      </c>
    </row>
    <row r="259" spans="1:5" s="1" customFormat="1" ht="18.75" customHeight="1">
      <c r="A259" s="11"/>
      <c r="B259" s="112">
        <v>4120</v>
      </c>
      <c r="C259" s="120" t="s">
        <v>90</v>
      </c>
      <c r="D259" s="125"/>
      <c r="E259" s="125">
        <v>7716</v>
      </c>
    </row>
    <row r="260" spans="1:5" s="1" customFormat="1" ht="18.75" customHeight="1">
      <c r="A260" s="11"/>
      <c r="B260" s="11"/>
      <c r="C260" s="122" t="s">
        <v>63</v>
      </c>
      <c r="D260" s="92"/>
      <c r="E260" s="53">
        <f>E261</f>
        <v>8000</v>
      </c>
    </row>
    <row r="261" spans="1:5" s="68" customFormat="1" ht="18.75" customHeight="1">
      <c r="A261" s="54"/>
      <c r="B261" s="54"/>
      <c r="C261" s="155" t="s">
        <v>105</v>
      </c>
      <c r="D261" s="156"/>
      <c r="E261" s="156">
        <f>E262</f>
        <v>8000</v>
      </c>
    </row>
    <row r="262" spans="1:5" s="1" customFormat="1" ht="18.75" customHeight="1">
      <c r="A262" s="60"/>
      <c r="B262" s="112">
        <v>6060</v>
      </c>
      <c r="C262" s="112" t="s">
        <v>89</v>
      </c>
      <c r="D262" s="32"/>
      <c r="E262" s="32">
        <v>8000</v>
      </c>
    </row>
    <row r="265" ht="12.75">
      <c r="E265" s="163" t="s">
        <v>131</v>
      </c>
    </row>
    <row r="266" ht="12.75">
      <c r="E266" s="163" t="s">
        <v>132</v>
      </c>
    </row>
    <row r="267" ht="12.75">
      <c r="E267" s="163"/>
    </row>
    <row r="268" ht="12.75">
      <c r="E268" s="163" t="s">
        <v>133</v>
      </c>
    </row>
  </sheetData>
  <printOptions horizontalCentered="1"/>
  <pageMargins left="0.7874015748031497" right="0.7874015748031497" top="0.5" bottom="0.6692913385826772" header="0.42" footer="0.5118110236220472"/>
  <pageSetup firstPageNumber="232" useFirstPageNumber="1" horizontalDpi="600" verticalDpi="600" orientation="landscape" paperSize="9" scale="9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w Lublinie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Wydział Finansowy</dc:creator>
  <cp:keywords/>
  <dc:description/>
  <cp:lastModifiedBy>um</cp:lastModifiedBy>
  <cp:lastPrinted>2004-02-20T10:44:48Z</cp:lastPrinted>
  <dcterms:created xsi:type="dcterms:W3CDTF">2000-11-27T13:18:20Z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