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720" windowHeight="6300" activeTab="0"/>
  </bookViews>
  <sheets>
    <sheet name="remonty" sheetId="1" r:id="rId1"/>
  </sheets>
  <definedNames>
    <definedName name="_xlnm.Print_Titles" localSheetId="0">'remonty'!$9:$9</definedName>
  </definedNames>
  <calcPr fullCalcOnLoad="1"/>
</workbook>
</file>

<file path=xl/sharedStrings.xml><?xml version="1.0" encoding="utf-8"?>
<sst xmlns="http://schemas.openxmlformats.org/spreadsheetml/2006/main" count="182" uniqueCount="132">
  <si>
    <t>w złotych</t>
  </si>
  <si>
    <t>Dział</t>
  </si>
  <si>
    <t>Rozdz.</t>
  </si>
  <si>
    <t>Zakres rzeczowy</t>
  </si>
  <si>
    <t>Okres realizacji</t>
  </si>
  <si>
    <t>Ogółem remonty</t>
  </si>
  <si>
    <t>z tego:</t>
  </si>
  <si>
    <t>Zadania własne</t>
  </si>
  <si>
    <t>Transport i łączność</t>
  </si>
  <si>
    <t>Drogi publiczne w miastach na prawach powiatu</t>
  </si>
  <si>
    <t>remonty dróg</t>
  </si>
  <si>
    <t>Drogi publiczne gminne</t>
  </si>
  <si>
    <t xml:space="preserve">Gospodarka mieszkaniowa </t>
  </si>
  <si>
    <t>Zakłady gospodarki mieszkaniowej</t>
  </si>
  <si>
    <t>Roboty instalacyjne</t>
  </si>
  <si>
    <t>remonty instalacji wod.-kan., c.o. i elektrycznej, opomiarowanie</t>
  </si>
  <si>
    <t>remonty instalacji gazowej i kanałów</t>
  </si>
  <si>
    <t>Remonty ogólnobudowlane</t>
  </si>
  <si>
    <t>remonty bieżące, główne</t>
  </si>
  <si>
    <t>remonty pustostanów, dachów, kominów, stolarki</t>
  </si>
  <si>
    <t>Przeglądy, awarie i dokumentacja</t>
  </si>
  <si>
    <t>remonty instalacji gazowej i kanałów kominowych</t>
  </si>
  <si>
    <t>remonty bieżące</t>
  </si>
  <si>
    <t>remonty pustostanów, dachów, kominów</t>
  </si>
  <si>
    <t>remonty intalacji gazowej i kanałów</t>
  </si>
  <si>
    <t>Administracja publiczna</t>
  </si>
  <si>
    <t>Urzędy miast i miast na prawach powiatu</t>
  </si>
  <si>
    <t>Kultura i ochrona dziedzictwa narodowego</t>
  </si>
  <si>
    <t>Ochrona i konserwacja zabytków</t>
  </si>
  <si>
    <t>bezzwrotna pomoc dla właścicieli budynków zabytkowych</t>
  </si>
  <si>
    <t>Zadania z zakresu administracji rządowej wykonywane przez powiat</t>
  </si>
  <si>
    <t>Bezpieczeństwo publiczne i ochrona przeciwpożarowa</t>
  </si>
  <si>
    <t xml:space="preserve">remonty </t>
  </si>
  <si>
    <t>Komendy powiatowe Państwowej Straży Pożarnej</t>
  </si>
  <si>
    <t xml:space="preserve">Nazwa: działu, rozdziału, zadania </t>
  </si>
  <si>
    <t>remonty instalacji wod.-kan., c.w., c.o. i elektrycznej, opomiarowanie</t>
  </si>
  <si>
    <t>remonty pustostanów, dachów, kominów, kanałów, stolarki</t>
  </si>
  <si>
    <t>Ośrodki pomocy społecznej</t>
  </si>
  <si>
    <t>remonty obiektów Miejskiego Ośrodka Pomocy Rodzinie</t>
  </si>
  <si>
    <t>Pozostałe zadania w zakresie polityki społecznej</t>
  </si>
  <si>
    <t>Żłobki</t>
  </si>
  <si>
    <t>Gospodarka gruntami i nieruchomościami</t>
  </si>
  <si>
    <t>roboty ogólnobudowlane</t>
  </si>
  <si>
    <t>remont obiektów żłobków</t>
  </si>
  <si>
    <t>Gospodarka komunalna i ochrona środowiska</t>
  </si>
  <si>
    <t>Oświetlenie ulic, placów i dróg</t>
  </si>
  <si>
    <t>remont urządzeń oświetlenia</t>
  </si>
  <si>
    <t>Oświata i wychowanie</t>
  </si>
  <si>
    <t>Szkoły podstawowe</t>
  </si>
  <si>
    <t xml:space="preserve">remonty szkół </t>
  </si>
  <si>
    <t>Gimnazja</t>
  </si>
  <si>
    <t>Rady miast i miast na prawach powiatu</t>
  </si>
  <si>
    <t>remonty lokali jednostek pomocniczych miasta</t>
  </si>
  <si>
    <t>Domy i ośrodki kultury, świetlice i kluby</t>
  </si>
  <si>
    <t>Biblioteki</t>
  </si>
  <si>
    <t>Pomoc społeczna</t>
  </si>
  <si>
    <t xml:space="preserve">   Rady Miasta Lublin</t>
  </si>
  <si>
    <t>remonty obiektów użytkowanych przez Urząd Miasta</t>
  </si>
  <si>
    <t>Wydatki na zadania ustawowo zlecone gminie</t>
  </si>
  <si>
    <t>Wydatki na zadania zlecone</t>
  </si>
  <si>
    <t>remonty sprzętu i budynku</t>
  </si>
  <si>
    <t>wg potrzeb</t>
  </si>
  <si>
    <t>remont obiektu</t>
  </si>
  <si>
    <t>Ośrodki wsparcia</t>
  </si>
  <si>
    <t xml:space="preserve"> Plan remontów na 2005 rok</t>
  </si>
  <si>
    <t xml:space="preserve">Plan na 2005 rok   </t>
  </si>
  <si>
    <t>Gospodarka ściekowa i ochrona wód</t>
  </si>
  <si>
    <t>remonty kanalizacji deszczowej</t>
  </si>
  <si>
    <t>Oczyszczanie miast i wsi</t>
  </si>
  <si>
    <t>remont wiat przystankowych</t>
  </si>
  <si>
    <t>remont budynku Zespołu Pieśni i Tańca "Lublin" 
im. W. Kaniorowej</t>
  </si>
  <si>
    <t>Domy pomocy społecznej</t>
  </si>
  <si>
    <t>remonty obiektów</t>
  </si>
  <si>
    <t>Jednostki specjalistycznego poradnictwa, mieszkania chronione i ośrodki interwencji kryzysowej</t>
  </si>
  <si>
    <t>remont mieszkań chronionych</t>
  </si>
  <si>
    <t>Ośrodki adopcyjno - opiekuńcze</t>
  </si>
  <si>
    <t>prace malarskie</t>
  </si>
  <si>
    <t>Placówki opiekuńczo - wychowawcze</t>
  </si>
  <si>
    <t xml:space="preserve">remont obiektów </t>
  </si>
  <si>
    <t>Licea ogólnokształcące</t>
  </si>
  <si>
    <t>Szkoły zawodowe</t>
  </si>
  <si>
    <t>Edukacyjna opieka wychowawcza</t>
  </si>
  <si>
    <t>Internaty i bursy szkolne</t>
  </si>
  <si>
    <t>Powiatowe urzędy pracy</t>
  </si>
  <si>
    <t>prace malarskie i ogólnobudowlane</t>
  </si>
  <si>
    <t>roboty ogólnobudowlane 
i zabezpieczające</t>
  </si>
  <si>
    <t>Straż Miejska</t>
  </si>
  <si>
    <t>zarządzanie ruchem i rehabilitacja ulic</t>
  </si>
  <si>
    <r>
      <t>odnowa nawierzchni jezdni fragmentów ulic 
ok. 1,5 km; odnowa nawierzchni chodników 
ok. 4 000 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;</t>
    </r>
    <r>
      <rPr>
        <vertAlign val="superscript"/>
        <sz val="9"/>
        <rFont val="Arial CE"/>
        <family val="2"/>
      </rPr>
      <t xml:space="preserve"> </t>
    </r>
    <r>
      <rPr>
        <sz val="9"/>
        <rFont val="Arial CE"/>
        <family val="2"/>
      </rPr>
      <t>dokumentacja techniczna</t>
    </r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</si>
  <si>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</si>
  <si>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</si>
  <si>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</si>
  <si>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</si>
  <si>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>doświetlenia miejsc szczególnie niebezpiecznych, naprawy podewastacyjne</t>
  </si>
  <si>
    <t>remont pomieszczeń VII piętra</t>
  </si>
  <si>
    <t>remont dachu</t>
  </si>
  <si>
    <t>remont filii Miejskiej Biblioteki Publicznej 
im. H. Łopacińskiego</t>
  </si>
  <si>
    <t>przygotowanie dokumentacji i rozpoczęcie robót budowlanych</t>
  </si>
  <si>
    <t>naprawy wiat przystankowych</t>
  </si>
  <si>
    <t>remont obiektów Dzielnicowego Domu Kultury "Bronowice"</t>
  </si>
  <si>
    <t>roboty ogólnobudowlane w DPS im. Matki Teresy 
z Kalkuty oraz jego filii przy ul. Mierniczej, zabezpieczenie środkiem ognioodpornym drewnianej zabudowy w budynkach nr 5 i 7
w DPS im. W. Michelisowej, remont dachu 
w DPS dla Osób Niepełnosprawnych Fizycznie</t>
  </si>
  <si>
    <t>usuwanie awarii</t>
  </si>
  <si>
    <t>Przedszkola</t>
  </si>
  <si>
    <t>remonty przedszkoli</t>
  </si>
  <si>
    <r>
      <t>odnowa nawierzchni jezdni fragmentów ulic 
ok. 2,5 km; odnowa nawierzchni chodników 
ok. 4 000 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;</t>
    </r>
    <r>
      <rPr>
        <vertAlign val="superscript"/>
        <sz val="9"/>
        <rFont val="Arial CE"/>
        <family val="2"/>
      </rPr>
      <t xml:space="preserve"> </t>
    </r>
    <r>
      <rPr>
        <sz val="9"/>
        <rFont val="Arial CE"/>
        <family val="2"/>
      </rPr>
      <t>remont 3 zatok autobusowych, remont mostu w ul. Krochmalnej; 
dokumentacja techniczna</t>
    </r>
  </si>
  <si>
    <t>prace malarskie w lokalu Rady Osiedla Ponikwoda</t>
  </si>
  <si>
    <t>remont pomieszczeń</t>
  </si>
  <si>
    <t>wykonanie instalacji centralnego ogrzewania gazowego w budynku przy ul. Niecałej 16</t>
  </si>
  <si>
    <t>prace ogólnobudowlane w pomieszczeniach MOPR przy ul. Grodzkiej oraz prace malarskie 
w Filii nr 4</t>
  </si>
  <si>
    <t>remont instalacji odgromowej w budynku 
przy ul. Grodzkiej 21</t>
  </si>
  <si>
    <t xml:space="preserve">remonty zasobów komunalnych </t>
  </si>
  <si>
    <t>remont dachu w VI LO, usuwanie awarii</t>
  </si>
  <si>
    <t>remont pomieszczeń kuchni w Żłobku nr 3, wymiana stolarki okiennej w Żłobku nr 4 - kontynuacja</t>
  </si>
  <si>
    <t>remont obiektu Ośrodka "Brama Grodzka - Teatr NN"</t>
  </si>
  <si>
    <t>adaptacja hali na potrzeby Centrum Edukacyjnego Lubelski Lipiec '80</t>
  </si>
  <si>
    <t>wymiana instalacji wod.-kan., stolarki okiennej oraz remont dachu w ŚDS przy ul. Nałkowskich</t>
  </si>
  <si>
    <t>roboty ogólnobudowlane w dawnej lokomotywowni 
w celu uzyskania wielofunkcyjnej przestrzeni</t>
  </si>
  <si>
    <t>remonty kanalizacji deszczowej w ul. Związkowej 
i al. Kraśnickiej</t>
  </si>
  <si>
    <t xml:space="preserve">   Załącznik nr 5</t>
  </si>
  <si>
    <t>specjalistyczne prace konserwatorskie w budynkach zabytkowych w obrębie Starego Miasta</t>
  </si>
  <si>
    <t>remont filii nr 21 Miejskiej Biblioteki Publicznej</t>
  </si>
  <si>
    <t xml:space="preserve">   do uchwały nr 583/XXV/2004</t>
  </si>
  <si>
    <t xml:space="preserve">   z dnia 30 grudnia 2004 roku</t>
  </si>
  <si>
    <t>remont istniejących chodników wzdłuż ulic: Chodźki, Smorawińskiego, Andersa, Związkowej, do Dworku Graffa w celu dostosowania do poruszania się rowerami</t>
  </si>
  <si>
    <t>remont dachów na pawilonach Specjalnego Ośrodka Szkolno-Wychowawczego nr 1</t>
  </si>
  <si>
    <t>ścieżki rowerowe</t>
  </si>
  <si>
    <t>remont dachu w SP nr 6,remont sanitariatów 
w SP nr 31, usuwanie awarii</t>
  </si>
  <si>
    <t>prace malarskie w Zespole Placówek Opiekuńczo - Wychowawczych "Pogodny Dom", prace malarskie
w Domu Dziecka nr 3, remont samochodu i prace malarskie w Pogotowiu Opiekuńczym</t>
  </si>
  <si>
    <t>Specjalne ośrodki szkolno - wychowawcze</t>
  </si>
  <si>
    <t>remont sanitariatów w Bursie Szkolnej nr 1, 
usuwanie awarii</t>
  </si>
  <si>
    <t>PRZEWODNICZĄCY RADY MIASTA</t>
  </si>
  <si>
    <t>dr Zbigniew Targoński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</si>
</sst>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vertAlign val="superscript"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ashed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3" fontId="7" fillId="2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3" fontId="4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1" fontId="7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wrapText="1"/>
    </xf>
    <xf numFmtId="3" fontId="7" fillId="2" borderId="9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3" fontId="6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3" fontId="9" fillId="3" borderId="5" xfId="0" applyNumberFormat="1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wrapText="1"/>
    </xf>
    <xf numFmtId="3" fontId="7" fillId="3" borderId="5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5" xfId="0" applyFont="1" applyFill="1" applyBorder="1" applyAlignment="1">
      <alignment horizontal="left" wrapText="1"/>
    </xf>
    <xf numFmtId="3" fontId="6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/>
    </xf>
    <xf numFmtId="3" fontId="2" fillId="4" borderId="5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 horizontal="left" wrapText="1"/>
    </xf>
    <xf numFmtId="1" fontId="2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center" wrapText="1"/>
    </xf>
    <xf numFmtId="1" fontId="0" fillId="3" borderId="4" xfId="0" applyNumberFormat="1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center" wrapText="1"/>
    </xf>
    <xf numFmtId="1" fontId="2" fillId="4" borderId="1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center" wrapText="1"/>
    </xf>
    <xf numFmtId="1" fontId="2" fillId="3" borderId="11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3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3" fontId="2" fillId="3" borderId="11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ont="1" applyFill="1" applyBorder="1" applyAlignment="1">
      <alignment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3" fontId="0" fillId="3" borderId="11" xfId="0" applyNumberFormat="1" applyFill="1" applyBorder="1" applyAlignment="1">
      <alignment/>
    </xf>
    <xf numFmtId="0" fontId="5" fillId="3" borderId="14" xfId="0" applyFont="1" applyFill="1" applyBorder="1" applyAlignment="1">
      <alignment wrapText="1"/>
    </xf>
    <xf numFmtId="3" fontId="9" fillId="3" borderId="14" xfId="0" applyNumberFormat="1" applyFont="1" applyFill="1" applyBorder="1" applyAlignment="1">
      <alignment horizontal="center" wrapText="1"/>
    </xf>
    <xf numFmtId="0" fontId="5" fillId="3" borderId="14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/>
    </xf>
    <xf numFmtId="0" fontId="6" fillId="3" borderId="11" xfId="0" applyFont="1" applyFill="1" applyBorder="1" applyAlignment="1">
      <alignment horizontal="center" wrapText="1"/>
    </xf>
    <xf numFmtId="1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/>
    </xf>
    <xf numFmtId="1" fontId="6" fillId="3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6" fillId="4" borderId="11" xfId="0" applyFont="1" applyFill="1" applyBorder="1" applyAlignment="1">
      <alignment horizontal="center" wrapText="1"/>
    </xf>
    <xf numFmtId="1" fontId="2" fillId="4" borderId="5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/>
    </xf>
    <xf numFmtId="0" fontId="6" fillId="3" borderId="10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1" fontId="6" fillId="4" borderId="5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1" fontId="6" fillId="3" borderId="5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3" fontId="8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3" fontId="7" fillId="3" borderId="6" xfId="0" applyNumberFormat="1" applyFont="1" applyFill="1" applyBorder="1" applyAlignment="1">
      <alignment horizontal="center"/>
    </xf>
    <xf numFmtId="3" fontId="0" fillId="3" borderId="6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wrapText="1"/>
    </xf>
    <xf numFmtId="3" fontId="4" fillId="3" borderId="7" xfId="0" applyNumberFormat="1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3" fontId="0" fillId="3" borderId="4" xfId="0" applyNumberFormat="1" applyFont="1" applyFill="1" applyBorder="1" applyAlignment="1">
      <alignment/>
    </xf>
    <xf numFmtId="0" fontId="4" fillId="3" borderId="16" xfId="0" applyFont="1" applyFill="1" applyBorder="1" applyAlignment="1">
      <alignment wrapText="1"/>
    </xf>
    <xf numFmtId="3" fontId="4" fillId="3" borderId="16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vertical="center" wrapText="1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/>
    </xf>
    <xf numFmtId="0" fontId="2" fillId="3" borderId="21" xfId="0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right"/>
    </xf>
    <xf numFmtId="3" fontId="2" fillId="3" borderId="21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5" fillId="3" borderId="22" xfId="0" applyFont="1" applyFill="1" applyBorder="1" applyAlignment="1">
      <alignment horizontal="left"/>
    </xf>
    <xf numFmtId="3" fontId="9" fillId="3" borderId="22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right"/>
    </xf>
    <xf numFmtId="3" fontId="5" fillId="3" borderId="22" xfId="0" applyNumberFormat="1" applyFont="1" applyFill="1" applyBorder="1" applyAlignment="1">
      <alignment/>
    </xf>
    <xf numFmtId="1" fontId="4" fillId="3" borderId="6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wrapText="1"/>
    </xf>
    <xf numFmtId="3" fontId="5" fillId="3" borderId="22" xfId="0" applyNumberFormat="1" applyFont="1" applyFill="1" applyBorder="1" applyAlignment="1">
      <alignment/>
    </xf>
    <xf numFmtId="3" fontId="9" fillId="3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/>
    </xf>
    <xf numFmtId="0" fontId="6" fillId="4" borderId="5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left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1" fontId="0" fillId="3" borderId="13" xfId="0" applyNumberFormat="1" applyFont="1" applyFill="1" applyBorder="1" applyAlignment="1">
      <alignment horizontal="center" vertical="center"/>
    </xf>
    <xf numFmtId="3" fontId="0" fillId="3" borderId="13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horizontal="left" wrapText="1"/>
    </xf>
    <xf numFmtId="3" fontId="7" fillId="3" borderId="23" xfId="0" applyNumberFormat="1" applyFont="1" applyFill="1" applyBorder="1" applyAlignment="1">
      <alignment horizontal="center" vertical="center" wrapText="1"/>
    </xf>
    <xf numFmtId="1" fontId="0" fillId="3" borderId="23" xfId="0" applyNumberFormat="1" applyFont="1" applyFill="1" applyBorder="1" applyAlignment="1">
      <alignment horizontal="center" vertical="center"/>
    </xf>
    <xf numFmtId="3" fontId="0" fillId="3" borderId="23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horizontal="center"/>
    </xf>
    <xf numFmtId="3" fontId="6" fillId="4" borderId="11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24" xfId="0" applyFont="1" applyFill="1" applyBorder="1" applyAlignment="1">
      <alignment horizontal="left" wrapText="1"/>
    </xf>
    <xf numFmtId="3" fontId="7" fillId="3" borderId="24" xfId="0" applyNumberFormat="1" applyFont="1" applyFill="1" applyBorder="1" applyAlignment="1">
      <alignment horizontal="center"/>
    </xf>
    <xf numFmtId="0" fontId="0" fillId="3" borderId="24" xfId="0" applyNumberFormat="1" applyFont="1" applyFill="1" applyBorder="1" applyAlignment="1">
      <alignment horizontal="center"/>
    </xf>
    <xf numFmtId="3" fontId="0" fillId="3" borderId="24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3" fontId="8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3" fontId="6" fillId="3" borderId="11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3" fontId="7" fillId="3" borderId="8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2" fillId="4" borderId="5" xfId="0" applyFont="1" applyFill="1" applyBorder="1" applyAlignment="1">
      <alignment wrapText="1"/>
    </xf>
    <xf numFmtId="0" fontId="5" fillId="3" borderId="25" xfId="0" applyFont="1" applyFill="1" applyBorder="1" applyAlignment="1">
      <alignment wrapText="1"/>
    </xf>
    <xf numFmtId="3" fontId="9" fillId="3" borderId="25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left" wrapText="1"/>
    </xf>
    <xf numFmtId="3" fontId="7" fillId="3" borderId="11" xfId="0" applyNumberFormat="1" applyFont="1" applyFill="1" applyBorder="1" applyAlignment="1">
      <alignment horizontal="center" wrapText="1"/>
    </xf>
    <xf numFmtId="1" fontId="0" fillId="3" borderId="11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 horizontal="center" wrapText="1"/>
    </xf>
    <xf numFmtId="0" fontId="0" fillId="3" borderId="24" xfId="0" applyFont="1" applyFill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left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1" fontId="0" fillId="3" borderId="24" xfId="0" applyNumberFormat="1" applyFont="1" applyFill="1" applyBorder="1" applyAlignment="1">
      <alignment horizontal="center" vertical="center"/>
    </xf>
    <xf numFmtId="3" fontId="0" fillId="3" borderId="24" xfId="0" applyNumberFormat="1" applyFont="1" applyFill="1" applyBorder="1" applyAlignment="1">
      <alignment vertical="center"/>
    </xf>
    <xf numFmtId="3" fontId="0" fillId="3" borderId="11" xfId="0" applyNumberFormat="1" applyFont="1" applyFill="1" applyBorder="1" applyAlignment="1">
      <alignment/>
    </xf>
    <xf numFmtId="1" fontId="0" fillId="3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75" zoomScaleNormal="75" workbookViewId="0" topLeftCell="A1">
      <selection activeCell="D139" sqref="D139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50.625" style="1" customWidth="1"/>
    <col min="4" max="4" width="40.375" style="2" customWidth="1"/>
    <col min="5" max="5" width="16.625" style="1" customWidth="1"/>
    <col min="6" max="6" width="19.25390625" style="1" customWidth="1"/>
    <col min="7" max="16384" width="7.875" style="1" customWidth="1"/>
  </cols>
  <sheetData>
    <row r="1" ht="12" customHeight="1">
      <c r="E1" s="1" t="s">
        <v>118</v>
      </c>
    </row>
    <row r="2" ht="13.5" customHeight="1">
      <c r="E2" s="1" t="s">
        <v>121</v>
      </c>
    </row>
    <row r="3" spans="3:5" ht="18" customHeight="1">
      <c r="C3" s="3" t="s">
        <v>64</v>
      </c>
      <c r="E3" s="1" t="s">
        <v>56</v>
      </c>
    </row>
    <row r="4" ht="12" customHeight="1">
      <c r="E4" s="1" t="s">
        <v>122</v>
      </c>
    </row>
    <row r="5" ht="12" customHeight="1"/>
    <row r="6" ht="12.75" customHeight="1" thickBot="1">
      <c r="F6" s="4" t="s">
        <v>0</v>
      </c>
    </row>
    <row r="7" spans="1:6" ht="10.5" customHeight="1" thickTop="1">
      <c r="A7" s="5"/>
      <c r="B7" s="5"/>
      <c r="C7" s="6"/>
      <c r="D7" s="6"/>
      <c r="E7" s="7"/>
      <c r="F7" s="7"/>
    </row>
    <row r="8" spans="1:6" ht="32.25" customHeight="1" thickBot="1">
      <c r="A8" s="123" t="s">
        <v>1</v>
      </c>
      <c r="B8" s="123" t="s">
        <v>2</v>
      </c>
      <c r="C8" s="124" t="s">
        <v>34</v>
      </c>
      <c r="D8" s="124" t="s">
        <v>3</v>
      </c>
      <c r="E8" s="125" t="s">
        <v>4</v>
      </c>
      <c r="F8" s="125" t="s">
        <v>65</v>
      </c>
    </row>
    <row r="9" spans="1:6" ht="14.25" thickBot="1" thickTop="1">
      <c r="A9" s="126">
        <v>1</v>
      </c>
      <c r="B9" s="126">
        <v>2</v>
      </c>
      <c r="C9" s="126">
        <v>3</v>
      </c>
      <c r="D9" s="127">
        <v>4</v>
      </c>
      <c r="E9" s="127">
        <v>5</v>
      </c>
      <c r="F9" s="127">
        <v>6</v>
      </c>
    </row>
    <row r="10" spans="1:6" ht="27.75" customHeight="1" thickBot="1" thickTop="1">
      <c r="A10" s="128"/>
      <c r="B10" s="128"/>
      <c r="C10" s="129" t="s">
        <v>5</v>
      </c>
      <c r="D10" s="130"/>
      <c r="E10" s="131"/>
      <c r="F10" s="132">
        <f>F12+F120</f>
        <v>14120890</v>
      </c>
    </row>
    <row r="11" spans="1:6" ht="12" customHeight="1">
      <c r="A11" s="31"/>
      <c r="B11" s="31"/>
      <c r="C11" s="133" t="s">
        <v>6</v>
      </c>
      <c r="D11" s="134"/>
      <c r="E11" s="135"/>
      <c r="F11" s="136"/>
    </row>
    <row r="12" spans="1:6" s="8" customFormat="1" ht="21.75" customHeight="1" thickBot="1">
      <c r="A12" s="137"/>
      <c r="B12" s="137"/>
      <c r="C12" s="138" t="s">
        <v>7</v>
      </c>
      <c r="D12" s="139"/>
      <c r="E12" s="140"/>
      <c r="F12" s="141">
        <f>F13+F20+F58+F63+F66+F77+F91+F96+F103+F110</f>
        <v>13977790</v>
      </c>
    </row>
    <row r="13" spans="1:6" ht="19.5" customHeight="1" thickTop="1">
      <c r="A13" s="73">
        <v>600</v>
      </c>
      <c r="B13" s="73"/>
      <c r="C13" s="75" t="s">
        <v>8</v>
      </c>
      <c r="D13" s="46"/>
      <c r="E13" s="48"/>
      <c r="F13" s="48">
        <f>F14+F17</f>
        <v>4550000</v>
      </c>
    </row>
    <row r="14" spans="1:6" ht="19.5" customHeight="1">
      <c r="A14" s="31"/>
      <c r="B14" s="32">
        <v>60015</v>
      </c>
      <c r="C14" s="32" t="s">
        <v>9</v>
      </c>
      <c r="D14" s="33"/>
      <c r="E14" s="34"/>
      <c r="F14" s="34">
        <f>F15+F16</f>
        <v>3400000</v>
      </c>
    </row>
    <row r="15" spans="1:6" ht="60.75" customHeight="1">
      <c r="A15" s="31"/>
      <c r="B15" s="109"/>
      <c r="C15" s="153" t="s">
        <v>10</v>
      </c>
      <c r="D15" s="154" t="s">
        <v>104</v>
      </c>
      <c r="E15" s="155">
        <v>2005</v>
      </c>
      <c r="F15" s="156">
        <v>3000000</v>
      </c>
    </row>
    <row r="16" spans="1:6" ht="23.25" customHeight="1">
      <c r="A16" s="31"/>
      <c r="B16" s="36"/>
      <c r="C16" s="157" t="s">
        <v>87</v>
      </c>
      <c r="D16" s="158" t="s">
        <v>97</v>
      </c>
      <c r="E16" s="159">
        <v>2005</v>
      </c>
      <c r="F16" s="160">
        <v>400000</v>
      </c>
    </row>
    <row r="17" spans="1:6" ht="19.5" customHeight="1">
      <c r="A17" s="31"/>
      <c r="B17" s="32">
        <v>60016</v>
      </c>
      <c r="C17" s="32" t="s">
        <v>11</v>
      </c>
      <c r="D17" s="33"/>
      <c r="E17" s="35"/>
      <c r="F17" s="34">
        <f>F18+F19</f>
        <v>1150000</v>
      </c>
    </row>
    <row r="18" spans="1:6" ht="36.75" customHeight="1">
      <c r="A18" s="31"/>
      <c r="B18" s="31"/>
      <c r="C18" s="192" t="s">
        <v>10</v>
      </c>
      <c r="D18" s="193" t="s">
        <v>88</v>
      </c>
      <c r="E18" s="194">
        <v>2005</v>
      </c>
      <c r="F18" s="195">
        <v>1000000</v>
      </c>
    </row>
    <row r="19" spans="1:6" ht="48">
      <c r="A19" s="36"/>
      <c r="B19" s="36"/>
      <c r="C19" s="120" t="s">
        <v>125</v>
      </c>
      <c r="D19" s="191" t="s">
        <v>123</v>
      </c>
      <c r="E19" s="122">
        <v>2005</v>
      </c>
      <c r="F19" s="121">
        <v>150000</v>
      </c>
    </row>
    <row r="20" spans="1:6" ht="19.5" customHeight="1">
      <c r="A20" s="44">
        <v>700</v>
      </c>
      <c r="B20" s="44"/>
      <c r="C20" s="45" t="s">
        <v>12</v>
      </c>
      <c r="D20" s="46"/>
      <c r="E20" s="100"/>
      <c r="F20" s="97">
        <f>F21+F56</f>
        <v>4100000</v>
      </c>
    </row>
    <row r="21" spans="1:6" ht="19.5" customHeight="1">
      <c r="A21" s="101"/>
      <c r="B21" s="66">
        <v>70001</v>
      </c>
      <c r="C21" s="51" t="s">
        <v>13</v>
      </c>
      <c r="D21" s="33"/>
      <c r="E21" s="102"/>
      <c r="F21" s="34">
        <f>SUM(F22:F48)</f>
        <v>4000000</v>
      </c>
    </row>
    <row r="22" spans="1:6" ht="26.25" customHeight="1">
      <c r="A22" s="55"/>
      <c r="B22" s="49"/>
      <c r="C22" s="190" t="s">
        <v>119</v>
      </c>
      <c r="D22" s="166" t="s">
        <v>120</v>
      </c>
      <c r="E22" s="197">
        <v>2005</v>
      </c>
      <c r="F22" s="168">
        <v>100000</v>
      </c>
    </row>
    <row r="23" spans="1:6" ht="19.5" customHeight="1">
      <c r="A23" s="31"/>
      <c r="B23" s="31"/>
      <c r="C23" s="178" t="s">
        <v>89</v>
      </c>
      <c r="D23" s="179" t="s">
        <v>61</v>
      </c>
      <c r="E23" s="145">
        <v>2005</v>
      </c>
      <c r="F23" s="115">
        <v>1500000</v>
      </c>
    </row>
    <row r="24" spans="1:6" ht="19.5" customHeight="1" hidden="1">
      <c r="A24" s="31"/>
      <c r="B24" s="31"/>
      <c r="C24" s="103" t="s">
        <v>14</v>
      </c>
      <c r="D24" s="104"/>
      <c r="E24" s="142"/>
      <c r="F24" s="105"/>
    </row>
    <row r="25" spans="1:6" ht="19.5" customHeight="1" hidden="1">
      <c r="A25" s="31"/>
      <c r="B25" s="31"/>
      <c r="C25" s="106" t="s">
        <v>15</v>
      </c>
      <c r="D25" s="107"/>
      <c r="E25" s="143"/>
      <c r="F25" s="108"/>
    </row>
    <row r="26" spans="1:6" ht="19.5" customHeight="1" hidden="1">
      <c r="A26" s="36"/>
      <c r="B26" s="36"/>
      <c r="C26" s="106" t="s">
        <v>16</v>
      </c>
      <c r="D26" s="107"/>
      <c r="E26" s="143"/>
      <c r="F26" s="108"/>
    </row>
    <row r="27" spans="1:6" s="9" customFormat="1" ht="19.5" customHeight="1" hidden="1">
      <c r="A27" s="109"/>
      <c r="B27" s="109"/>
      <c r="C27" s="106"/>
      <c r="D27" s="107"/>
      <c r="E27" s="143"/>
      <c r="F27" s="108"/>
    </row>
    <row r="28" spans="1:6" ht="19.5" customHeight="1" hidden="1">
      <c r="A28" s="31"/>
      <c r="B28" s="31"/>
      <c r="C28" s="110" t="s">
        <v>17</v>
      </c>
      <c r="D28" s="104"/>
      <c r="E28" s="142"/>
      <c r="F28" s="105"/>
    </row>
    <row r="29" spans="1:6" ht="19.5" customHeight="1" hidden="1">
      <c r="A29" s="31"/>
      <c r="B29" s="31"/>
      <c r="C29" s="106" t="s">
        <v>18</v>
      </c>
      <c r="D29" s="107"/>
      <c r="E29" s="143"/>
      <c r="F29" s="108"/>
    </row>
    <row r="30" spans="1:6" ht="20.25" customHeight="1" hidden="1">
      <c r="A30" s="31"/>
      <c r="B30" s="31"/>
      <c r="C30" s="106" t="s">
        <v>36</v>
      </c>
      <c r="D30" s="107"/>
      <c r="E30" s="143"/>
      <c r="F30" s="108"/>
    </row>
    <row r="31" spans="1:6" ht="18.75" customHeight="1" hidden="1">
      <c r="A31" s="31"/>
      <c r="B31" s="31"/>
      <c r="C31" s="110" t="s">
        <v>20</v>
      </c>
      <c r="D31" s="104"/>
      <c r="E31" s="142"/>
      <c r="F31" s="105"/>
    </row>
    <row r="32" spans="1:6" ht="18.75" customHeight="1">
      <c r="A32" s="31"/>
      <c r="B32" s="31"/>
      <c r="C32" s="111" t="s">
        <v>90</v>
      </c>
      <c r="D32" s="107" t="s">
        <v>61</v>
      </c>
      <c r="E32" s="143">
        <v>2005</v>
      </c>
      <c r="F32" s="108">
        <v>1400000</v>
      </c>
    </row>
    <row r="33" spans="1:6" ht="19.5" customHeight="1" hidden="1">
      <c r="A33" s="31"/>
      <c r="B33" s="31"/>
      <c r="C33" s="110" t="s">
        <v>14</v>
      </c>
      <c r="D33" s="107" t="s">
        <v>61</v>
      </c>
      <c r="E33" s="142"/>
      <c r="F33" s="105"/>
    </row>
    <row r="34" spans="1:6" ht="24" customHeight="1" hidden="1">
      <c r="A34" s="31"/>
      <c r="B34" s="31"/>
      <c r="C34" s="106" t="s">
        <v>35</v>
      </c>
      <c r="D34" s="107" t="s">
        <v>61</v>
      </c>
      <c r="E34" s="143"/>
      <c r="F34" s="108"/>
    </row>
    <row r="35" spans="1:6" ht="19.5" customHeight="1" hidden="1">
      <c r="A35" s="31"/>
      <c r="B35" s="31"/>
      <c r="C35" s="106" t="s">
        <v>21</v>
      </c>
      <c r="D35" s="107" t="s">
        <v>61</v>
      </c>
      <c r="E35" s="143"/>
      <c r="F35" s="108"/>
    </row>
    <row r="36" spans="1:11" ht="19.5" customHeight="1" hidden="1">
      <c r="A36" s="31"/>
      <c r="B36" s="31"/>
      <c r="C36" s="110" t="s">
        <v>17</v>
      </c>
      <c r="D36" s="107" t="s">
        <v>61</v>
      </c>
      <c r="E36" s="142"/>
      <c r="F36" s="105"/>
      <c r="G36" s="8"/>
      <c r="H36" s="8"/>
      <c r="I36" s="8"/>
      <c r="J36" s="8"/>
      <c r="K36" s="8"/>
    </row>
    <row r="37" spans="1:6" ht="19.5" customHeight="1" hidden="1">
      <c r="A37" s="31"/>
      <c r="B37" s="31"/>
      <c r="C37" s="106" t="s">
        <v>22</v>
      </c>
      <c r="D37" s="107" t="s">
        <v>61</v>
      </c>
      <c r="E37" s="143"/>
      <c r="F37" s="108"/>
    </row>
    <row r="38" spans="1:6" ht="19.5" customHeight="1" hidden="1">
      <c r="A38" s="31"/>
      <c r="B38" s="31"/>
      <c r="C38" s="106" t="s">
        <v>23</v>
      </c>
      <c r="D38" s="107" t="s">
        <v>61</v>
      </c>
      <c r="E38" s="143"/>
      <c r="F38" s="108"/>
    </row>
    <row r="39" spans="1:6" ht="19.5" customHeight="1" hidden="1">
      <c r="A39" s="31"/>
      <c r="B39" s="31"/>
      <c r="C39" s="110" t="s">
        <v>20</v>
      </c>
      <c r="D39" s="107" t="s">
        <v>61</v>
      </c>
      <c r="E39" s="142"/>
      <c r="F39" s="105"/>
    </row>
    <row r="40" spans="1:6" ht="19.5" customHeight="1">
      <c r="A40" s="31"/>
      <c r="B40" s="31"/>
      <c r="C40" s="111" t="s">
        <v>91</v>
      </c>
      <c r="D40" s="107" t="s">
        <v>61</v>
      </c>
      <c r="E40" s="143">
        <v>2005</v>
      </c>
      <c r="F40" s="108">
        <v>120000</v>
      </c>
    </row>
    <row r="41" spans="1:6" ht="19.5" customHeight="1" hidden="1">
      <c r="A41" s="31"/>
      <c r="B41" s="31"/>
      <c r="C41" s="112" t="s">
        <v>14</v>
      </c>
      <c r="D41" s="41" t="s">
        <v>61</v>
      </c>
      <c r="E41" s="144"/>
      <c r="F41" s="113"/>
    </row>
    <row r="42" spans="1:6" ht="19.5" customHeight="1" hidden="1">
      <c r="A42" s="31"/>
      <c r="B42" s="31"/>
      <c r="C42" s="114" t="s">
        <v>15</v>
      </c>
      <c r="D42" s="41" t="s">
        <v>61</v>
      </c>
      <c r="E42" s="145"/>
      <c r="F42" s="115"/>
    </row>
    <row r="43" spans="1:6" ht="19.5" customHeight="1" hidden="1">
      <c r="A43" s="31"/>
      <c r="B43" s="31"/>
      <c r="C43" s="116" t="s">
        <v>24</v>
      </c>
      <c r="D43" s="41" t="s">
        <v>61</v>
      </c>
      <c r="E43" s="58"/>
      <c r="F43" s="117"/>
    </row>
    <row r="44" spans="1:11" ht="19.5" customHeight="1" hidden="1">
      <c r="A44" s="31"/>
      <c r="B44" s="31"/>
      <c r="C44" s="118" t="s">
        <v>17</v>
      </c>
      <c r="D44" s="41" t="s">
        <v>61</v>
      </c>
      <c r="E44" s="146"/>
      <c r="F44" s="119"/>
      <c r="G44" s="8"/>
      <c r="H44" s="8"/>
      <c r="I44" s="8"/>
      <c r="J44" s="8"/>
      <c r="K44" s="8"/>
    </row>
    <row r="45" spans="1:6" ht="19.5" customHeight="1" hidden="1">
      <c r="A45" s="31"/>
      <c r="B45" s="31"/>
      <c r="C45" s="114" t="s">
        <v>18</v>
      </c>
      <c r="D45" s="41" t="s">
        <v>61</v>
      </c>
      <c r="E45" s="145"/>
      <c r="F45" s="115"/>
    </row>
    <row r="46" spans="1:6" ht="19.5" customHeight="1" hidden="1">
      <c r="A46" s="31"/>
      <c r="B46" s="31"/>
      <c r="C46" s="114" t="s">
        <v>19</v>
      </c>
      <c r="D46" s="41" t="s">
        <v>61</v>
      </c>
      <c r="E46" s="143"/>
      <c r="F46" s="108"/>
    </row>
    <row r="47" spans="1:6" ht="19.5" customHeight="1" hidden="1">
      <c r="A47" s="31"/>
      <c r="B47" s="31"/>
      <c r="C47" s="112" t="s">
        <v>20</v>
      </c>
      <c r="D47" s="41" t="s">
        <v>61</v>
      </c>
      <c r="E47" s="144"/>
      <c r="F47" s="113"/>
    </row>
    <row r="48" spans="1:6" ht="19.5" customHeight="1">
      <c r="A48" s="36"/>
      <c r="B48" s="36"/>
      <c r="C48" s="53" t="s">
        <v>92</v>
      </c>
      <c r="D48" s="41" t="s">
        <v>61</v>
      </c>
      <c r="E48" s="42">
        <v>2005</v>
      </c>
      <c r="F48" s="43">
        <v>880000</v>
      </c>
    </row>
    <row r="49" spans="1:6" ht="19.5" customHeight="1" hidden="1">
      <c r="A49" s="12"/>
      <c r="B49" s="12"/>
      <c r="C49" s="18" t="s">
        <v>14</v>
      </c>
      <c r="D49" s="23"/>
      <c r="E49" s="24"/>
      <c r="F49" s="19"/>
    </row>
    <row r="50" spans="1:6" ht="19.5" customHeight="1" hidden="1">
      <c r="A50" s="12"/>
      <c r="B50" s="12"/>
      <c r="C50" s="20" t="s">
        <v>15</v>
      </c>
      <c r="D50" s="25"/>
      <c r="E50" s="21"/>
      <c r="F50" s="22"/>
    </row>
    <row r="51" spans="1:6" ht="19.5" customHeight="1" hidden="1">
      <c r="A51" s="12"/>
      <c r="B51" s="12"/>
      <c r="C51" s="14" t="s">
        <v>16</v>
      </c>
      <c r="D51" s="15"/>
      <c r="E51" s="16"/>
      <c r="F51" s="17"/>
    </row>
    <row r="52" spans="1:6" ht="19.5" customHeight="1" hidden="1">
      <c r="A52" s="12"/>
      <c r="B52" s="12"/>
      <c r="C52" s="18" t="s">
        <v>17</v>
      </c>
      <c r="D52" s="26"/>
      <c r="E52" s="24"/>
      <c r="F52" s="19"/>
    </row>
    <row r="53" spans="1:6" ht="19.5" customHeight="1" hidden="1">
      <c r="A53" s="13"/>
      <c r="B53" s="13"/>
      <c r="C53" s="27" t="s">
        <v>18</v>
      </c>
      <c r="D53" s="28"/>
      <c r="E53" s="29"/>
      <c r="F53" s="30"/>
    </row>
    <row r="54" spans="1:6" ht="19.5" customHeight="1" hidden="1">
      <c r="A54" s="12"/>
      <c r="B54" s="12"/>
      <c r="C54" s="20" t="s">
        <v>36</v>
      </c>
      <c r="D54" s="25"/>
      <c r="E54" s="21"/>
      <c r="F54" s="22"/>
    </row>
    <row r="55" spans="1:6" ht="19.5" customHeight="1" hidden="1">
      <c r="A55" s="12"/>
      <c r="B55" s="12"/>
      <c r="C55" s="171" t="s">
        <v>20</v>
      </c>
      <c r="D55" s="172"/>
      <c r="E55" s="173"/>
      <c r="F55" s="174"/>
    </row>
    <row r="56" spans="1:6" ht="19.5" customHeight="1">
      <c r="A56" s="31"/>
      <c r="B56" s="32">
        <v>70005</v>
      </c>
      <c r="C56" s="37" t="s">
        <v>41</v>
      </c>
      <c r="D56" s="38"/>
      <c r="E56" s="39"/>
      <c r="F56" s="34">
        <f>F57</f>
        <v>100000</v>
      </c>
    </row>
    <row r="57" spans="1:6" ht="19.5" customHeight="1">
      <c r="A57" s="36"/>
      <c r="B57" s="36"/>
      <c r="C57" s="40" t="s">
        <v>110</v>
      </c>
      <c r="D57" s="41" t="s">
        <v>42</v>
      </c>
      <c r="E57" s="42">
        <v>2005</v>
      </c>
      <c r="F57" s="43">
        <v>100000</v>
      </c>
    </row>
    <row r="58" spans="1:6" ht="21" customHeight="1">
      <c r="A58" s="44">
        <v>750</v>
      </c>
      <c r="B58" s="44"/>
      <c r="C58" s="45" t="s">
        <v>25</v>
      </c>
      <c r="D58" s="46"/>
      <c r="E58" s="47"/>
      <c r="F58" s="48">
        <f>F59+F61</f>
        <v>820000</v>
      </c>
    </row>
    <row r="59" spans="1:6" ht="21" customHeight="1">
      <c r="A59" s="49"/>
      <c r="B59" s="50">
        <v>75022</v>
      </c>
      <c r="C59" s="51" t="s">
        <v>51</v>
      </c>
      <c r="D59" s="41"/>
      <c r="E59" s="52"/>
      <c r="F59" s="34">
        <f>F60</f>
        <v>20000</v>
      </c>
    </row>
    <row r="60" spans="1:6" ht="24" customHeight="1">
      <c r="A60" s="49"/>
      <c r="B60" s="50"/>
      <c r="C60" s="53" t="s">
        <v>52</v>
      </c>
      <c r="D60" s="54" t="s">
        <v>105</v>
      </c>
      <c r="E60" s="42">
        <v>2005</v>
      </c>
      <c r="F60" s="43">
        <v>20000</v>
      </c>
    </row>
    <row r="61" spans="1:6" ht="19.5" customHeight="1">
      <c r="A61" s="55"/>
      <c r="B61" s="50">
        <v>75023</v>
      </c>
      <c r="C61" s="50" t="s">
        <v>26</v>
      </c>
      <c r="D61" s="33"/>
      <c r="E61" s="52"/>
      <c r="F61" s="34">
        <f>F62</f>
        <v>800000</v>
      </c>
    </row>
    <row r="62" spans="1:6" ht="25.5" customHeight="1">
      <c r="A62" s="55"/>
      <c r="B62" s="55"/>
      <c r="C62" s="56" t="s">
        <v>57</v>
      </c>
      <c r="D62" s="57" t="s">
        <v>85</v>
      </c>
      <c r="E62" s="58">
        <v>2005</v>
      </c>
      <c r="F62" s="59">
        <v>800000</v>
      </c>
    </row>
    <row r="63" spans="1:6" ht="19.5" customHeight="1">
      <c r="A63" s="60">
        <v>754</v>
      </c>
      <c r="B63" s="60"/>
      <c r="C63" s="61" t="s">
        <v>31</v>
      </c>
      <c r="D63" s="62"/>
      <c r="E63" s="63"/>
      <c r="F63" s="64">
        <f>F64</f>
        <v>43000</v>
      </c>
    </row>
    <row r="64" spans="1:6" ht="19.5" customHeight="1">
      <c r="A64" s="65"/>
      <c r="B64" s="66">
        <v>75416</v>
      </c>
      <c r="C64" s="67" t="s">
        <v>86</v>
      </c>
      <c r="D64" s="68"/>
      <c r="E64" s="69"/>
      <c r="F64" s="70">
        <f>F65</f>
        <v>43000</v>
      </c>
    </row>
    <row r="65" spans="1:6" ht="19.5" customHeight="1">
      <c r="A65" s="71"/>
      <c r="B65" s="71"/>
      <c r="C65" s="53" t="s">
        <v>106</v>
      </c>
      <c r="D65" s="57" t="s">
        <v>94</v>
      </c>
      <c r="E65" s="42">
        <v>2005</v>
      </c>
      <c r="F65" s="72">
        <v>43000</v>
      </c>
    </row>
    <row r="66" spans="1:6" ht="19.5" customHeight="1">
      <c r="A66" s="44">
        <v>801</v>
      </c>
      <c r="B66" s="44"/>
      <c r="C66" s="45" t="s">
        <v>47</v>
      </c>
      <c r="D66" s="95"/>
      <c r="E66" s="96"/>
      <c r="F66" s="97">
        <f>F68+F72+F73+F75+F69</f>
        <v>2310000</v>
      </c>
    </row>
    <row r="67" spans="1:6" ht="19.5" customHeight="1">
      <c r="A67" s="101"/>
      <c r="B67" s="50">
        <v>80101</v>
      </c>
      <c r="C67" s="51" t="s">
        <v>48</v>
      </c>
      <c r="D67" s="98"/>
      <c r="E67" s="91"/>
      <c r="F67" s="92">
        <f>F68</f>
        <v>710000</v>
      </c>
    </row>
    <row r="68" spans="1:6" ht="25.5" customHeight="1">
      <c r="A68" s="55"/>
      <c r="B68" s="71"/>
      <c r="C68" s="53" t="s">
        <v>49</v>
      </c>
      <c r="D68" s="83" t="s">
        <v>126</v>
      </c>
      <c r="E68" s="42">
        <v>2005</v>
      </c>
      <c r="F68" s="72">
        <f>500000+210000</f>
        <v>710000</v>
      </c>
    </row>
    <row r="69" spans="1:6" ht="19.5" customHeight="1">
      <c r="A69" s="55"/>
      <c r="B69" s="50">
        <v>80104</v>
      </c>
      <c r="C69" s="51" t="s">
        <v>102</v>
      </c>
      <c r="D69" s="98"/>
      <c r="E69" s="91"/>
      <c r="F69" s="92">
        <f>F70</f>
        <v>100000</v>
      </c>
    </row>
    <row r="70" spans="1:6" ht="19.5" customHeight="1">
      <c r="A70" s="55"/>
      <c r="B70" s="71"/>
      <c r="C70" s="53" t="s">
        <v>103</v>
      </c>
      <c r="D70" s="83" t="s">
        <v>101</v>
      </c>
      <c r="E70" s="42">
        <v>2005</v>
      </c>
      <c r="F70" s="72">
        <v>100000</v>
      </c>
    </row>
    <row r="71" spans="1:6" ht="19.5" customHeight="1">
      <c r="A71" s="49"/>
      <c r="B71" s="50">
        <v>80110</v>
      </c>
      <c r="C71" s="51" t="s">
        <v>50</v>
      </c>
      <c r="D71" s="98"/>
      <c r="E71" s="91"/>
      <c r="F71" s="92">
        <f>F72</f>
        <v>500000</v>
      </c>
    </row>
    <row r="72" spans="1:6" ht="19.5" customHeight="1">
      <c r="A72" s="55"/>
      <c r="B72" s="71"/>
      <c r="C72" s="53" t="s">
        <v>49</v>
      </c>
      <c r="D72" s="83" t="s">
        <v>101</v>
      </c>
      <c r="E72" s="42">
        <v>2005</v>
      </c>
      <c r="F72" s="72">
        <v>500000</v>
      </c>
    </row>
    <row r="73" spans="1:6" ht="19.5" customHeight="1">
      <c r="A73" s="55"/>
      <c r="B73" s="50">
        <v>80120</v>
      </c>
      <c r="C73" s="51" t="s">
        <v>79</v>
      </c>
      <c r="D73" s="90"/>
      <c r="E73" s="91"/>
      <c r="F73" s="92">
        <f>F74</f>
        <v>500000</v>
      </c>
    </row>
    <row r="74" spans="1:6" ht="19.5" customHeight="1">
      <c r="A74" s="55"/>
      <c r="B74" s="71"/>
      <c r="C74" s="53" t="s">
        <v>49</v>
      </c>
      <c r="D74" s="83" t="s">
        <v>111</v>
      </c>
      <c r="E74" s="42">
        <v>2005</v>
      </c>
      <c r="F74" s="72">
        <v>500000</v>
      </c>
    </row>
    <row r="75" spans="1:6" ht="19.5" customHeight="1">
      <c r="A75" s="55"/>
      <c r="B75" s="50">
        <v>80130</v>
      </c>
      <c r="C75" s="51" t="s">
        <v>80</v>
      </c>
      <c r="D75" s="90"/>
      <c r="E75" s="91"/>
      <c r="F75" s="92">
        <f>F76</f>
        <v>500000</v>
      </c>
    </row>
    <row r="76" spans="1:6" ht="19.5" customHeight="1">
      <c r="A76" s="71"/>
      <c r="B76" s="71"/>
      <c r="C76" s="53" t="s">
        <v>49</v>
      </c>
      <c r="D76" s="83" t="s">
        <v>101</v>
      </c>
      <c r="E76" s="42">
        <v>2005</v>
      </c>
      <c r="F76" s="72">
        <v>500000</v>
      </c>
    </row>
    <row r="77" spans="1:6" ht="19.5" customHeight="1">
      <c r="A77" s="44">
        <v>852</v>
      </c>
      <c r="B77" s="94"/>
      <c r="C77" s="45" t="s">
        <v>55</v>
      </c>
      <c r="D77" s="151"/>
      <c r="E77" s="96"/>
      <c r="F77" s="97">
        <f>F85+F82+F83+F87+F89+F78</f>
        <v>541790</v>
      </c>
    </row>
    <row r="78" spans="1:6" ht="19.5" customHeight="1">
      <c r="A78" s="49"/>
      <c r="B78" s="50">
        <v>85201</v>
      </c>
      <c r="C78" s="51" t="s">
        <v>77</v>
      </c>
      <c r="D78" s="90"/>
      <c r="E78" s="91"/>
      <c r="F78" s="92">
        <f>F79</f>
        <v>238790</v>
      </c>
    </row>
    <row r="79" spans="1:6" ht="54" customHeight="1">
      <c r="A79" s="50"/>
      <c r="B79" s="71"/>
      <c r="C79" s="120" t="s">
        <v>78</v>
      </c>
      <c r="D79" s="83" t="s">
        <v>127</v>
      </c>
      <c r="E79" s="122">
        <v>2005</v>
      </c>
      <c r="F79" s="121">
        <f>276000-37210</f>
        <v>238790</v>
      </c>
    </row>
    <row r="80" ht="18" customHeight="1"/>
    <row r="81" spans="1:6" ht="25.5" customHeight="1">
      <c r="A81" s="49"/>
      <c r="B81" s="50">
        <v>85202</v>
      </c>
      <c r="C81" s="51" t="s">
        <v>71</v>
      </c>
      <c r="D81" s="175"/>
      <c r="E81" s="91"/>
      <c r="F81" s="92">
        <f>F82</f>
        <v>208000</v>
      </c>
    </row>
    <row r="82" spans="1:6" ht="74.25" customHeight="1">
      <c r="A82" s="49"/>
      <c r="B82" s="71"/>
      <c r="C82" s="120" t="s">
        <v>72</v>
      </c>
      <c r="D82" s="99" t="s">
        <v>100</v>
      </c>
      <c r="E82" s="122">
        <v>2005</v>
      </c>
      <c r="F82" s="121">
        <f>200000+8000</f>
        <v>208000</v>
      </c>
    </row>
    <row r="83" spans="1:6" ht="19.5" customHeight="1">
      <c r="A83" s="49"/>
      <c r="B83" s="50">
        <v>85203</v>
      </c>
      <c r="C83" s="51" t="s">
        <v>63</v>
      </c>
      <c r="D83" s="98"/>
      <c r="E83" s="91"/>
      <c r="F83" s="92">
        <f>F84</f>
        <v>20000</v>
      </c>
    </row>
    <row r="84" spans="1:6" ht="24.75" customHeight="1">
      <c r="A84" s="49"/>
      <c r="B84" s="71"/>
      <c r="C84" s="53" t="s">
        <v>62</v>
      </c>
      <c r="D84" s="83" t="s">
        <v>107</v>
      </c>
      <c r="E84" s="42">
        <v>2005</v>
      </c>
      <c r="F84" s="72">
        <v>20000</v>
      </c>
    </row>
    <row r="85" spans="1:6" ht="19.5" customHeight="1">
      <c r="A85" s="55"/>
      <c r="B85" s="50">
        <v>85219</v>
      </c>
      <c r="C85" s="51" t="s">
        <v>37</v>
      </c>
      <c r="D85" s="98"/>
      <c r="E85" s="91"/>
      <c r="F85" s="92">
        <f>F86</f>
        <v>10000</v>
      </c>
    </row>
    <row r="86" spans="1:6" ht="37.5" customHeight="1">
      <c r="A86" s="55"/>
      <c r="B86" s="71"/>
      <c r="C86" s="53" t="s">
        <v>38</v>
      </c>
      <c r="D86" s="83" t="s">
        <v>108</v>
      </c>
      <c r="E86" s="42">
        <v>2005</v>
      </c>
      <c r="F86" s="72">
        <v>10000</v>
      </c>
    </row>
    <row r="87" spans="1:6" ht="29.25" customHeight="1">
      <c r="A87" s="55"/>
      <c r="B87" s="50">
        <v>85220</v>
      </c>
      <c r="C87" s="51" t="s">
        <v>73</v>
      </c>
      <c r="D87" s="90"/>
      <c r="E87" s="91"/>
      <c r="F87" s="92">
        <f>F88</f>
        <v>60000</v>
      </c>
    </row>
    <row r="88" spans="1:6" ht="19.5" customHeight="1">
      <c r="A88" s="55"/>
      <c r="B88" s="71"/>
      <c r="C88" s="53" t="s">
        <v>74</v>
      </c>
      <c r="D88" s="83" t="s">
        <v>42</v>
      </c>
      <c r="E88" s="42">
        <v>2005</v>
      </c>
      <c r="F88" s="72">
        <v>60000</v>
      </c>
    </row>
    <row r="89" spans="1:6" ht="19.5" customHeight="1">
      <c r="A89" s="55"/>
      <c r="B89" s="50">
        <v>85226</v>
      </c>
      <c r="C89" s="51" t="s">
        <v>75</v>
      </c>
      <c r="D89" s="90"/>
      <c r="E89" s="91"/>
      <c r="F89" s="92">
        <f>F90</f>
        <v>5000</v>
      </c>
    </row>
    <row r="90" spans="1:6" ht="19.5" customHeight="1">
      <c r="A90" s="71"/>
      <c r="B90" s="71"/>
      <c r="C90" s="53" t="s">
        <v>106</v>
      </c>
      <c r="D90" s="83" t="s">
        <v>76</v>
      </c>
      <c r="E90" s="42">
        <v>2005</v>
      </c>
      <c r="F90" s="72">
        <v>5000</v>
      </c>
    </row>
    <row r="91" spans="1:6" ht="19.5" customHeight="1">
      <c r="A91" s="44">
        <v>853</v>
      </c>
      <c r="B91" s="94"/>
      <c r="C91" s="45" t="s">
        <v>39</v>
      </c>
      <c r="D91" s="95"/>
      <c r="E91" s="96"/>
      <c r="F91" s="97">
        <f>F92+F94</f>
        <v>123000</v>
      </c>
    </row>
    <row r="92" spans="1:6" ht="19.5" customHeight="1">
      <c r="A92" s="55"/>
      <c r="B92" s="50">
        <v>85305</v>
      </c>
      <c r="C92" s="51" t="s">
        <v>40</v>
      </c>
      <c r="D92" s="90"/>
      <c r="E92" s="93"/>
      <c r="F92" s="92">
        <f>F93</f>
        <v>93000</v>
      </c>
    </row>
    <row r="93" spans="1:6" ht="25.5" customHeight="1">
      <c r="A93" s="55"/>
      <c r="B93" s="71"/>
      <c r="C93" s="53" t="s">
        <v>43</v>
      </c>
      <c r="D93" s="83" t="s">
        <v>112</v>
      </c>
      <c r="E93" s="42">
        <v>2005</v>
      </c>
      <c r="F93" s="72">
        <v>93000</v>
      </c>
    </row>
    <row r="94" spans="1:6" ht="19.5" customHeight="1">
      <c r="A94" s="55"/>
      <c r="B94" s="50">
        <v>85333</v>
      </c>
      <c r="C94" s="51" t="s">
        <v>83</v>
      </c>
      <c r="D94" s="90"/>
      <c r="E94" s="91"/>
      <c r="F94" s="92">
        <f>F95</f>
        <v>30000</v>
      </c>
    </row>
    <row r="95" spans="1:6" ht="19.5" customHeight="1">
      <c r="A95" s="55"/>
      <c r="B95" s="55"/>
      <c r="C95" s="56" t="s">
        <v>62</v>
      </c>
      <c r="D95" s="152" t="s">
        <v>84</v>
      </c>
      <c r="E95" s="58">
        <v>2005</v>
      </c>
      <c r="F95" s="59">
        <v>30000</v>
      </c>
    </row>
    <row r="96" spans="1:6" ht="19.5" customHeight="1">
      <c r="A96" s="60">
        <v>854</v>
      </c>
      <c r="B96" s="60"/>
      <c r="C96" s="61" t="s">
        <v>81</v>
      </c>
      <c r="D96" s="95"/>
      <c r="E96" s="63"/>
      <c r="F96" s="64">
        <f>F97+F99</f>
        <v>500000</v>
      </c>
    </row>
    <row r="97" spans="1:6" ht="19.5" customHeight="1">
      <c r="A97" s="65"/>
      <c r="B97" s="50">
        <v>85403</v>
      </c>
      <c r="C97" s="51" t="s">
        <v>128</v>
      </c>
      <c r="D97" s="90"/>
      <c r="E97" s="91"/>
      <c r="F97" s="92">
        <f>F98</f>
        <v>400000</v>
      </c>
    </row>
    <row r="98" spans="1:6" ht="24.75" customHeight="1">
      <c r="A98" s="55"/>
      <c r="B98" s="71"/>
      <c r="C98" s="53" t="s">
        <v>72</v>
      </c>
      <c r="D98" s="83" t="s">
        <v>124</v>
      </c>
      <c r="E98" s="42">
        <v>2005</v>
      </c>
      <c r="F98" s="72">
        <v>400000</v>
      </c>
    </row>
    <row r="99" spans="1:6" ht="19.5" customHeight="1">
      <c r="A99" s="49"/>
      <c r="B99" s="50">
        <v>85410</v>
      </c>
      <c r="C99" s="51" t="s">
        <v>82</v>
      </c>
      <c r="D99" s="90"/>
      <c r="E99" s="91"/>
      <c r="F99" s="92">
        <f>F100</f>
        <v>100000</v>
      </c>
    </row>
    <row r="100" spans="1:6" ht="24.75" customHeight="1">
      <c r="A100" s="71"/>
      <c r="B100" s="71"/>
      <c r="C100" s="53" t="s">
        <v>72</v>
      </c>
      <c r="D100" s="83" t="s">
        <v>129</v>
      </c>
      <c r="E100" s="42">
        <v>2005</v>
      </c>
      <c r="F100" s="72">
        <v>100000</v>
      </c>
    </row>
    <row r="101" ht="24.75" customHeight="1"/>
    <row r="102" ht="24.75" customHeight="1"/>
    <row r="103" spans="1:6" ht="19.5" customHeight="1">
      <c r="A103" s="44">
        <v>900</v>
      </c>
      <c r="B103" s="94"/>
      <c r="C103" s="45" t="s">
        <v>44</v>
      </c>
      <c r="D103" s="95"/>
      <c r="E103" s="96"/>
      <c r="F103" s="97">
        <f>F108+F104+F106</f>
        <v>170000</v>
      </c>
    </row>
    <row r="104" spans="1:6" ht="19.5" customHeight="1">
      <c r="A104" s="49"/>
      <c r="B104" s="50">
        <v>90001</v>
      </c>
      <c r="C104" s="51" t="s">
        <v>66</v>
      </c>
      <c r="D104" s="90"/>
      <c r="E104" s="91"/>
      <c r="F104" s="92">
        <f>F105</f>
        <v>100000</v>
      </c>
    </row>
    <row r="105" spans="1:6" ht="26.25" customHeight="1">
      <c r="A105" s="49"/>
      <c r="B105" s="82"/>
      <c r="C105" s="185" t="s">
        <v>67</v>
      </c>
      <c r="D105" s="83" t="s">
        <v>117</v>
      </c>
      <c r="E105" s="187">
        <v>2005</v>
      </c>
      <c r="F105" s="196">
        <v>100000</v>
      </c>
    </row>
    <row r="106" spans="1:6" ht="19.5" customHeight="1">
      <c r="A106" s="49"/>
      <c r="B106" s="50">
        <v>90003</v>
      </c>
      <c r="C106" s="51" t="s">
        <v>68</v>
      </c>
      <c r="D106" s="175"/>
      <c r="E106" s="91"/>
      <c r="F106" s="92">
        <f>F107</f>
        <v>20000</v>
      </c>
    </row>
    <row r="107" spans="1:6" ht="19.5" customHeight="1">
      <c r="A107" s="49"/>
      <c r="B107" s="71"/>
      <c r="C107" s="53" t="s">
        <v>69</v>
      </c>
      <c r="D107" s="83" t="s">
        <v>98</v>
      </c>
      <c r="E107" s="42">
        <v>2005</v>
      </c>
      <c r="F107" s="72">
        <v>20000</v>
      </c>
    </row>
    <row r="108" spans="1:6" ht="19.5" customHeight="1">
      <c r="A108" s="55"/>
      <c r="B108" s="50">
        <v>90015</v>
      </c>
      <c r="C108" s="51" t="s">
        <v>45</v>
      </c>
      <c r="D108" s="175"/>
      <c r="E108" s="91"/>
      <c r="F108" s="92">
        <f>F109</f>
        <v>50000</v>
      </c>
    </row>
    <row r="109" spans="1:6" ht="25.5" customHeight="1">
      <c r="A109" s="71"/>
      <c r="B109" s="71"/>
      <c r="C109" s="53" t="s">
        <v>46</v>
      </c>
      <c r="D109" s="83" t="s">
        <v>93</v>
      </c>
      <c r="E109" s="42">
        <v>2005</v>
      </c>
      <c r="F109" s="72">
        <v>50000</v>
      </c>
    </row>
    <row r="110" spans="1:6" ht="19.5" customHeight="1">
      <c r="A110" s="73">
        <v>921</v>
      </c>
      <c r="B110" s="73"/>
      <c r="C110" s="61" t="s">
        <v>27</v>
      </c>
      <c r="D110" s="161"/>
      <c r="E110" s="162"/>
      <c r="F110" s="163">
        <f>F111+F116+F118</f>
        <v>820000</v>
      </c>
    </row>
    <row r="111" spans="1:6" ht="19.5" customHeight="1">
      <c r="A111" s="164"/>
      <c r="B111" s="32">
        <v>92109</v>
      </c>
      <c r="C111" s="51" t="s">
        <v>53</v>
      </c>
      <c r="D111" s="33"/>
      <c r="E111" s="35"/>
      <c r="F111" s="34">
        <f>F112+F113+F114+F115</f>
        <v>240000</v>
      </c>
    </row>
    <row r="112" spans="1:6" ht="19.5" customHeight="1">
      <c r="A112" s="164"/>
      <c r="B112" s="164"/>
      <c r="C112" s="165" t="s">
        <v>99</v>
      </c>
      <c r="D112" s="166" t="s">
        <v>42</v>
      </c>
      <c r="E112" s="167">
        <v>2005</v>
      </c>
      <c r="F112" s="168">
        <v>30000</v>
      </c>
    </row>
    <row r="113" spans="1:6" ht="26.25" customHeight="1">
      <c r="A113" s="164"/>
      <c r="B113" s="164"/>
      <c r="C113" s="111" t="s">
        <v>70</v>
      </c>
      <c r="D113" s="107" t="s">
        <v>95</v>
      </c>
      <c r="E113" s="169">
        <v>2005</v>
      </c>
      <c r="F113" s="108">
        <v>50000</v>
      </c>
    </row>
    <row r="114" spans="1:6" ht="24.75" customHeight="1">
      <c r="A114" s="164"/>
      <c r="B114" s="164"/>
      <c r="C114" s="111" t="s">
        <v>113</v>
      </c>
      <c r="D114" s="189" t="s">
        <v>109</v>
      </c>
      <c r="E114" s="169">
        <v>2005</v>
      </c>
      <c r="F114" s="108">
        <v>10000</v>
      </c>
    </row>
    <row r="115" spans="1:6" ht="26.25" customHeight="1">
      <c r="A115" s="164"/>
      <c r="B115" s="32"/>
      <c r="C115" s="53" t="s">
        <v>114</v>
      </c>
      <c r="D115" s="54" t="s">
        <v>116</v>
      </c>
      <c r="E115" s="170">
        <v>2005</v>
      </c>
      <c r="F115" s="43">
        <v>150000</v>
      </c>
    </row>
    <row r="116" spans="1:6" ht="19.5" customHeight="1">
      <c r="A116" s="164"/>
      <c r="B116" s="32">
        <v>92116</v>
      </c>
      <c r="C116" s="51" t="s">
        <v>54</v>
      </c>
      <c r="D116" s="41"/>
      <c r="E116" s="170"/>
      <c r="F116" s="34">
        <f>F117</f>
        <v>80000</v>
      </c>
    </row>
    <row r="117" spans="1:6" ht="27" customHeight="1">
      <c r="A117" s="164"/>
      <c r="B117" s="36"/>
      <c r="C117" s="53" t="s">
        <v>96</v>
      </c>
      <c r="D117" s="41" t="s">
        <v>42</v>
      </c>
      <c r="E117" s="170">
        <v>2005</v>
      </c>
      <c r="F117" s="43">
        <v>80000</v>
      </c>
    </row>
    <row r="118" spans="1:6" ht="19.5" customHeight="1">
      <c r="A118" s="31"/>
      <c r="B118" s="32">
        <v>92120</v>
      </c>
      <c r="C118" s="51" t="s">
        <v>28</v>
      </c>
      <c r="D118" s="33"/>
      <c r="E118" s="35"/>
      <c r="F118" s="34">
        <f>F119</f>
        <v>500000</v>
      </c>
    </row>
    <row r="119" spans="1:6" ht="19.5" customHeight="1">
      <c r="A119" s="31"/>
      <c r="B119" s="31"/>
      <c r="C119" s="185" t="s">
        <v>29</v>
      </c>
      <c r="D119" s="186"/>
      <c r="E119" s="187">
        <v>2005</v>
      </c>
      <c r="F119" s="188">
        <f>150000+350000</f>
        <v>500000</v>
      </c>
    </row>
    <row r="120" spans="1:6" s="9" customFormat="1" ht="19.5" customHeight="1" thickBot="1">
      <c r="A120" s="31"/>
      <c r="B120" s="31"/>
      <c r="C120" s="182" t="s">
        <v>59</v>
      </c>
      <c r="D120" s="183"/>
      <c r="E120" s="184"/>
      <c r="F120" s="184">
        <f>F122+F128</f>
        <v>143100</v>
      </c>
    </row>
    <row r="121" spans="1:6" s="9" customFormat="1" ht="19.5" customHeight="1">
      <c r="A121" s="31"/>
      <c r="B121" s="31"/>
      <c r="C121" s="180" t="s">
        <v>6</v>
      </c>
      <c r="D121" s="149"/>
      <c r="E121" s="150"/>
      <c r="F121" s="150"/>
    </row>
    <row r="122" spans="1:6" s="9" customFormat="1" ht="19.5" customHeight="1" thickBot="1">
      <c r="A122" s="31"/>
      <c r="B122" s="31"/>
      <c r="C122" s="147" t="s">
        <v>58</v>
      </c>
      <c r="D122" s="139"/>
      <c r="E122" s="148"/>
      <c r="F122" s="148">
        <f>F123</f>
        <v>50000</v>
      </c>
    </row>
    <row r="123" spans="1:6" s="9" customFormat="1" ht="19.5" customHeight="1" thickTop="1">
      <c r="A123" s="73">
        <v>852</v>
      </c>
      <c r="B123" s="73"/>
      <c r="C123" s="181" t="s">
        <v>55</v>
      </c>
      <c r="D123" s="46"/>
      <c r="E123" s="97"/>
      <c r="F123" s="97">
        <f>F124</f>
        <v>50000</v>
      </c>
    </row>
    <row r="124" spans="1:6" s="9" customFormat="1" ht="19.5" customHeight="1">
      <c r="A124" s="31"/>
      <c r="B124" s="77">
        <v>85203</v>
      </c>
      <c r="C124" s="176" t="s">
        <v>63</v>
      </c>
      <c r="D124" s="177"/>
      <c r="E124" s="70"/>
      <c r="F124" s="70">
        <f>F125</f>
        <v>50000</v>
      </c>
    </row>
    <row r="125" spans="1:6" s="9" customFormat="1" ht="24" customHeight="1">
      <c r="A125" s="36"/>
      <c r="B125" s="36"/>
      <c r="C125" s="40" t="s">
        <v>62</v>
      </c>
      <c r="D125" s="54" t="s">
        <v>115</v>
      </c>
      <c r="E125" s="170">
        <v>2005</v>
      </c>
      <c r="F125" s="72">
        <v>50000</v>
      </c>
    </row>
    <row r="126" ht="24" customHeight="1"/>
    <row r="127" ht="24" customHeight="1"/>
    <row r="128" spans="1:6" s="9" customFormat="1" ht="28.5" customHeight="1" thickBot="1">
      <c r="A128" s="36"/>
      <c r="B128" s="36"/>
      <c r="C128" s="86" t="s">
        <v>30</v>
      </c>
      <c r="D128" s="87"/>
      <c r="E128" s="88"/>
      <c r="F128" s="89">
        <f>F129</f>
        <v>93100</v>
      </c>
    </row>
    <row r="129" spans="1:6" ht="19.5" customHeight="1" thickTop="1">
      <c r="A129" s="73">
        <v>754</v>
      </c>
      <c r="B129" s="73"/>
      <c r="C129" s="73" t="s">
        <v>31</v>
      </c>
      <c r="D129" s="74"/>
      <c r="E129" s="75"/>
      <c r="F129" s="48">
        <f>F130</f>
        <v>93100</v>
      </c>
    </row>
    <row r="130" spans="1:6" ht="19.5" customHeight="1">
      <c r="A130" s="76"/>
      <c r="B130" s="77">
        <v>75411</v>
      </c>
      <c r="C130" s="32" t="s">
        <v>33</v>
      </c>
      <c r="D130" s="78"/>
      <c r="E130" s="77"/>
      <c r="F130" s="79">
        <f>F131</f>
        <v>93100</v>
      </c>
    </row>
    <row r="131" spans="1:6" ht="25.5" customHeight="1">
      <c r="A131" s="80"/>
      <c r="B131" s="81"/>
      <c r="C131" s="82" t="s">
        <v>32</v>
      </c>
      <c r="D131" s="83" t="s">
        <v>60</v>
      </c>
      <c r="E131" s="84">
        <v>2005</v>
      </c>
      <c r="F131" s="85">
        <f>40000+53100</f>
        <v>93100</v>
      </c>
    </row>
    <row r="132" ht="25.5" customHeight="1">
      <c r="C132" s="10"/>
    </row>
    <row r="133" spans="3:4" ht="25.5" customHeight="1">
      <c r="C133" s="11"/>
      <c r="D133" s="198" t="s">
        <v>130</v>
      </c>
    </row>
    <row r="134" ht="15.75" customHeight="1"/>
    <row r="135" ht="18.75" customHeight="1">
      <c r="D135" s="198" t="s">
        <v>131</v>
      </c>
    </row>
    <row r="136" ht="12.75"/>
    <row r="137" ht="12.75"/>
    <row r="138" ht="25.5" customHeight="1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0.5" customHeight="1"/>
    <row r="150" ht="10.5" customHeight="1"/>
    <row r="151" ht="12.75"/>
    <row r="152" ht="12.75"/>
    <row r="153" ht="12.75"/>
    <row r="154" ht="12.75"/>
    <row r="155" ht="14.25" customHeight="1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</sheetData>
  <printOptions horizontalCentered="1"/>
  <pageMargins left="0.5905511811023623" right="0.5905511811023623" top="0.37" bottom="0.55" header="0.5118110236220472" footer="0.28"/>
  <pageSetup firstPageNumber="51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2005-01-05T12:53:16Z</cp:lastPrinted>
  <dcterms:created xsi:type="dcterms:W3CDTF">2002-11-06T06:41:01Z</dcterms:created>
  <dcterms:modified xsi:type="dcterms:W3CDTF">2005-01-03T12:07:01Z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