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ozab" sheetId="1" r:id="rId1"/>
  </sheets>
  <definedNames>
    <definedName name="_xlnm.Print_Titles" localSheetId="0">'pozab'!$7:$9</definedName>
  </definedNames>
  <calcPr fullCalcOnLoad="1"/>
</workbook>
</file>

<file path=xl/sharedStrings.xml><?xml version="1.0" encoding="utf-8"?>
<sst xmlns="http://schemas.openxmlformats.org/spreadsheetml/2006/main" count="99" uniqueCount="85">
  <si>
    <t>Zestawienie przychodów i wydatków zakładów budżetowych,</t>
  </si>
  <si>
    <t>w  złotych</t>
  </si>
  <si>
    <t xml:space="preserve">             Przychody</t>
  </si>
  <si>
    <t xml:space="preserve">                 Wydatki</t>
  </si>
  <si>
    <t>Dział</t>
  </si>
  <si>
    <t>Rozdz.</t>
  </si>
  <si>
    <t>Treść</t>
  </si>
  <si>
    <t>Stawka dotacji</t>
  </si>
  <si>
    <t xml:space="preserve">Zakres dotacji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</si>
  <si>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</si>
  <si>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</si>
  <si>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</si>
  <si>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</si>
  <si>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 xml:space="preserve">utrzymanie obiektów sportowych  </t>
  </si>
  <si>
    <t>Razem gospodarstwa pomocnicze</t>
  </si>
  <si>
    <t>Oświata i wychowanie</t>
  </si>
  <si>
    <t>koszty ogrzewania pomieszczeń</t>
  </si>
  <si>
    <t>Zespół Szkół  Mechanicznych                                Warsztaty Szkolne</t>
  </si>
  <si>
    <t>Lubelskie Centrum Edukacji Zawodowej                                      Warsztaty Szkolne</t>
  </si>
  <si>
    <t>Edukacyjna opieka wychowawcza</t>
  </si>
  <si>
    <t>Razem środki specjalne</t>
  </si>
  <si>
    <t>Szkoły podstawowe</t>
  </si>
  <si>
    <t>Licea ogólnokształcące</t>
  </si>
  <si>
    <t>Szkoły artystyczne</t>
  </si>
  <si>
    <t>Żłobki</t>
  </si>
  <si>
    <t>Placówki wychowania pozaszkolnego</t>
  </si>
  <si>
    <t>Komendy powiatowe Państwowej Straży Pożarnej</t>
  </si>
  <si>
    <t>Miejski Ośrodek Sportu i Rekreacji "Bystrzyca"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</si>
  <si>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</si>
  <si>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</si>
  <si>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</si>
  <si>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</si>
  <si>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</si>
  <si>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</si>
  <si>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Powiatowe Urzędy Pracy</t>
  </si>
  <si>
    <t>Zespół Szkół Nr 5                          Warsztaty Szkolne</t>
  </si>
  <si>
    <t>Specjalne ośrodki szkolno - wychowawcze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</si>
  <si>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- 8,22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</si>
  <si>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- 8,20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</si>
  <si>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- 8,19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</si>
  <si>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- 8,06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</si>
  <si>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- 8,21 zł</t>
    </r>
  </si>
  <si>
    <t>Przedszkola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</si>
  <si>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- 8,17 zł</t>
    </r>
  </si>
  <si>
    <t>Zespół Szkół Nr 3                             Warsztaty Szkolne</t>
  </si>
  <si>
    <t>wg stawek ogłoszonych w Biuletynie Cen Scalonych Robót</t>
  </si>
  <si>
    <t>Administracja publiczna</t>
  </si>
  <si>
    <t>Specjalny Ośrodek Szkolno - Wychowawczy Nr 1 
Warsztaty Szkolne</t>
  </si>
  <si>
    <t>Rady Miasta Lublin</t>
  </si>
  <si>
    <t>Centra kształcenia ustawicznego 
i praktycznego oraz ośrodki dokształcania zawodowego</t>
  </si>
  <si>
    <t>Zespół Szkół Samochodowych Nr 2 
Warsztaty Szkolne</t>
  </si>
  <si>
    <t>Młodzieżowe ośrodki socjoterapii</t>
  </si>
  <si>
    <t>Szkoły podstawowe specjalne</t>
  </si>
  <si>
    <t>Internaty i bursy szkolne</t>
  </si>
  <si>
    <t>Pomoc społeczna</t>
  </si>
  <si>
    <t>Pozostałe zadania w zakresie polityki społecznej</t>
  </si>
  <si>
    <t>Zadania z zakresu administracji rządowej wykonywane przez powiat</t>
  </si>
  <si>
    <t xml:space="preserve">utrzymanie boisk i skateparku </t>
  </si>
  <si>
    <t>z tego:</t>
  </si>
  <si>
    <t xml:space="preserve">remonty budynków </t>
  </si>
  <si>
    <t>modernizacja stadionu 
przy Al. Zygmuntowskich 5</t>
  </si>
  <si>
    <t xml:space="preserve">z dnia </t>
  </si>
  <si>
    <t xml:space="preserve">     gospodarstw pomocniczych oraz środków specjalnych na 2005 rok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</si>
  <si>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- 8,32 zł</t>
    </r>
  </si>
  <si>
    <t>Placówki opiekuńczo-wychowawcze</t>
  </si>
  <si>
    <t>stawka na 1 klienta - 3,22 zł</t>
  </si>
  <si>
    <t xml:space="preserve">zagospodarowanie terenu wokół wielofunkcyjnej hali sportowo-widowiskowej i lodowiska treningowego przy ul. Kazimierza Wielkiego                                             </t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</si>
  <si>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boisk i skateparku - 7,60 zł</t>
    </r>
  </si>
  <si>
    <r>
      <t xml:space="preserve">  stawka dotacji na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powierzchni kompleksu sportowego przy 
Al. Zygmuntowskich 4 - 45,37 zł</t>
    </r>
  </si>
  <si>
    <t>dotacje celowe na inwestycje</t>
  </si>
  <si>
    <t>ogółem</t>
  </si>
  <si>
    <t>do uchwały nr</t>
  </si>
  <si>
    <t>Zespół Szkół Samochodowych 
im. St. Syroczyńskiego
Warsztaty Szkolne</t>
  </si>
  <si>
    <t>Państwowe Szkoły Budownictwa 
i Geodezji 
Warsztaty Szkolne</t>
  </si>
  <si>
    <t>Załącznik nr 6</t>
  </si>
  <si>
    <t xml:space="preserve">w tym: dotacja
z budżetu                                </t>
  </si>
  <si>
    <t>usługi turystyczne</t>
  </si>
  <si>
    <t xml:space="preserve">budowa wielofunkcyjnej hali sportowo-widowiskowej i lodowiska treningowego przy 
ul. Kazimierza Wielkiego                                             </t>
  </si>
  <si>
    <t xml:space="preserve">w tym:             wynagrodzenia  </t>
  </si>
  <si>
    <t xml:space="preserve">Ogółem 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</si>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</sst>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3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3" fontId="1" fillId="0" borderId="25" xfId="0" applyNumberFormat="1" applyFont="1" applyBorder="1" applyAlignment="1" quotePrefix="1">
      <alignment horizontal="right"/>
    </xf>
    <xf numFmtId="0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3" fontId="1" fillId="0" borderId="12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3" fontId="5" fillId="0" borderId="12" xfId="0" applyNumberFormat="1" applyFont="1" applyBorder="1" applyAlignment="1" quotePrefix="1">
      <alignment horizontal="right"/>
    </xf>
    <xf numFmtId="0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left" wrapText="1"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0" fontId="1" fillId="0" borderId="2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2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3" fontId="12" fillId="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7" fillId="0" borderId="33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vertical="center"/>
    </xf>
    <xf numFmtId="0" fontId="1" fillId="0" borderId="44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wrapText="1"/>
    </xf>
    <xf numFmtId="3" fontId="3" fillId="3" borderId="33" xfId="0" applyNumberFormat="1" applyFont="1" applyFill="1" applyBorder="1" applyAlignment="1">
      <alignment horizontal="right"/>
    </xf>
    <xf numFmtId="0" fontId="3" fillId="3" borderId="33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3" fontId="1" fillId="0" borderId="45" xfId="0" applyNumberFormat="1" applyFont="1" applyBorder="1" applyAlignment="1">
      <alignment vertical="center"/>
    </xf>
    <xf numFmtId="0" fontId="1" fillId="0" borderId="4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="75" zoomScaleNormal="75" workbookViewId="0" topLeftCell="A1">
      <selection activeCell="C65" sqref="C65:E68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6.25390625" style="0" customWidth="1"/>
    <col min="4" max="5" width="13.25390625" style="0" customWidth="1"/>
    <col min="6" max="6" width="24.875" style="0" customWidth="1"/>
    <col min="7" max="7" width="24.125" style="0" customWidth="1"/>
    <col min="8" max="8" width="13.75390625" style="0" customWidth="1"/>
    <col min="9" max="9" width="14.875" style="0" customWidth="1"/>
  </cols>
  <sheetData>
    <row r="1" spans="1:8" s="4" customFormat="1" ht="13.5" customHeight="1">
      <c r="A1" s="1"/>
      <c r="B1" s="2"/>
      <c r="C1" s="3"/>
      <c r="F1" s="5"/>
      <c r="G1" s="5"/>
      <c r="H1" s="4" t="s">
        <v>74</v>
      </c>
    </row>
    <row r="2" spans="1:8" s="4" customFormat="1" ht="15.75">
      <c r="A2" s="1"/>
      <c r="B2" s="2"/>
      <c r="C2" s="6" t="s">
        <v>0</v>
      </c>
      <c r="D2" s="7"/>
      <c r="E2" s="8"/>
      <c r="F2" s="9"/>
      <c r="G2" s="9"/>
      <c r="H2" s="4" t="s">
        <v>71</v>
      </c>
    </row>
    <row r="3" spans="1:8" s="4" customFormat="1" ht="15.75">
      <c r="A3" s="1"/>
      <c r="B3" s="6" t="s">
        <v>62</v>
      </c>
      <c r="C3" s="10"/>
      <c r="D3" s="11"/>
      <c r="E3" s="11"/>
      <c r="F3" s="9"/>
      <c r="G3" s="9"/>
      <c r="H3" s="4" t="s">
        <v>48</v>
      </c>
    </row>
    <row r="4" spans="1:8" s="4" customFormat="1" ht="14.25" customHeight="1">
      <c r="A4" s="1"/>
      <c r="B4" s="2"/>
      <c r="C4" s="3"/>
      <c r="D4" s="7"/>
      <c r="E4" s="8"/>
      <c r="F4" s="9"/>
      <c r="G4" s="9"/>
      <c r="H4" s="4" t="s">
        <v>61</v>
      </c>
    </row>
    <row r="5" spans="1:7" s="4" customFormat="1" ht="9.75" customHeight="1">
      <c r="A5" s="1"/>
      <c r="B5" s="2"/>
      <c r="C5" s="3"/>
      <c r="D5" s="7"/>
      <c r="E5" s="8"/>
      <c r="F5" s="9"/>
      <c r="G5" s="9"/>
    </row>
    <row r="6" spans="1:9" s="4" customFormat="1" ht="15" customHeight="1" thickBot="1">
      <c r="A6" s="12"/>
      <c r="B6" s="13"/>
      <c r="C6" s="14"/>
      <c r="D6" s="15"/>
      <c r="E6" s="15"/>
      <c r="F6" s="16"/>
      <c r="G6" s="16"/>
      <c r="H6" s="15"/>
      <c r="I6" s="15" t="s">
        <v>1</v>
      </c>
    </row>
    <row r="7" spans="1:36" s="7" customFormat="1" ht="18" customHeight="1" thickBot="1" thickTop="1">
      <c r="A7" s="17"/>
      <c r="B7" s="18"/>
      <c r="C7" s="19"/>
      <c r="D7" s="20" t="s">
        <v>2</v>
      </c>
      <c r="E7" s="21"/>
      <c r="F7" s="22"/>
      <c r="G7" s="22"/>
      <c r="H7" s="23" t="s">
        <v>3</v>
      </c>
      <c r="I7" s="2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32" customFormat="1" ht="39" customHeight="1" thickBot="1" thickTop="1">
      <c r="A8" s="25" t="s">
        <v>4</v>
      </c>
      <c r="B8" s="26" t="s">
        <v>5</v>
      </c>
      <c r="C8" s="27" t="s">
        <v>6</v>
      </c>
      <c r="D8" s="28" t="s">
        <v>70</v>
      </c>
      <c r="E8" s="29" t="s">
        <v>75</v>
      </c>
      <c r="F8" s="30" t="s">
        <v>7</v>
      </c>
      <c r="G8" s="30" t="s">
        <v>8</v>
      </c>
      <c r="H8" s="31" t="s">
        <v>70</v>
      </c>
      <c r="I8" s="29" t="s">
        <v>78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33" customFormat="1" ht="14.25" thickBot="1" thickTop="1">
      <c r="A9" s="132">
        <v>1</v>
      </c>
      <c r="B9" s="133">
        <v>2</v>
      </c>
      <c r="C9" s="134">
        <v>3</v>
      </c>
      <c r="D9" s="132">
        <v>4</v>
      </c>
      <c r="E9" s="132">
        <v>5</v>
      </c>
      <c r="F9" s="135">
        <v>6</v>
      </c>
      <c r="G9" s="135">
        <v>7</v>
      </c>
      <c r="H9" s="132">
        <v>8</v>
      </c>
      <c r="I9" s="132">
        <v>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8" customFormat="1" ht="28.5" customHeight="1" thickTop="1">
      <c r="A10" s="34"/>
      <c r="B10" s="35"/>
      <c r="C10" s="166" t="s">
        <v>79</v>
      </c>
      <c r="D10" s="139">
        <f>D11+D60</f>
        <v>91208690</v>
      </c>
      <c r="E10" s="139">
        <f>E11+E60</f>
        <v>5897600</v>
      </c>
      <c r="F10" s="36"/>
      <c r="G10" s="37"/>
      <c r="H10" s="139">
        <f>H11+H60</f>
        <v>91211990</v>
      </c>
      <c r="I10" s="139">
        <f>I11+I60</f>
        <v>6466100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2" customFormat="1" ht="21.75" customHeight="1" thickBot="1">
      <c r="A11" s="169"/>
      <c r="B11" s="170"/>
      <c r="C11" s="40" t="s">
        <v>9</v>
      </c>
      <c r="D11" s="39">
        <f>D12+D24+D35</f>
        <v>90758690</v>
      </c>
      <c r="E11" s="39">
        <f>E12+E24+E35</f>
        <v>5897600</v>
      </c>
      <c r="F11" s="41"/>
      <c r="G11" s="41"/>
      <c r="H11" s="39">
        <f>H12+H24+H35</f>
        <v>90746990</v>
      </c>
      <c r="I11" s="39">
        <f>I12+I24+I35</f>
        <v>6466100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48" customFormat="1" ht="19.5" customHeight="1" thickTop="1">
      <c r="A12" s="43"/>
      <c r="B12" s="44"/>
      <c r="C12" s="45" t="s">
        <v>10</v>
      </c>
      <c r="D12" s="43">
        <f>SUM(D13:D16)</f>
        <v>73313830</v>
      </c>
      <c r="E12" s="43">
        <f>SUM(E13:E16)</f>
        <v>5755000</v>
      </c>
      <c r="F12" s="46"/>
      <c r="G12" s="47"/>
      <c r="H12" s="43">
        <f>SUM(H13:H16)</f>
        <v>73275830</v>
      </c>
      <c r="I12" s="43">
        <f>SUM(I13:I16)</f>
        <v>5638400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9" s="4" customFormat="1" ht="27.75" customHeight="1">
      <c r="A13" s="49">
        <v>630</v>
      </c>
      <c r="B13" s="174">
        <v>63001</v>
      </c>
      <c r="C13" s="146" t="s">
        <v>11</v>
      </c>
      <c r="D13" s="175">
        <v>356330</v>
      </c>
      <c r="E13" s="49">
        <v>155000</v>
      </c>
      <c r="F13" s="176" t="s">
        <v>65</v>
      </c>
      <c r="G13" s="113" t="s">
        <v>76</v>
      </c>
      <c r="H13" s="50">
        <v>356330</v>
      </c>
      <c r="I13" s="50">
        <v>153400</v>
      </c>
    </row>
    <row r="14" spans="1:9" s="4" customFormat="1" ht="28.5" customHeight="1">
      <c r="A14" s="54">
        <v>700</v>
      </c>
      <c r="B14" s="128">
        <v>70001</v>
      </c>
      <c r="C14" s="129" t="s">
        <v>12</v>
      </c>
      <c r="D14" s="127">
        <v>67972000</v>
      </c>
      <c r="E14" s="54">
        <v>4000000</v>
      </c>
      <c r="F14" s="114" t="s">
        <v>45</v>
      </c>
      <c r="G14" s="114" t="s">
        <v>59</v>
      </c>
      <c r="H14" s="130">
        <v>67934000</v>
      </c>
      <c r="I14" s="130">
        <v>3256000</v>
      </c>
    </row>
    <row r="15" spans="1:9" s="4" customFormat="1" ht="34.5" customHeight="1">
      <c r="A15" s="108">
        <v>926</v>
      </c>
      <c r="B15" s="106">
        <v>92604</v>
      </c>
      <c r="C15" s="107" t="s">
        <v>27</v>
      </c>
      <c r="D15" s="127">
        <f>10985500-6000000</f>
        <v>4985500</v>
      </c>
      <c r="E15" s="127">
        <v>1600000</v>
      </c>
      <c r="F15" s="115" t="s">
        <v>68</v>
      </c>
      <c r="G15" s="115" t="s">
        <v>13</v>
      </c>
      <c r="H15" s="148">
        <f>10985500-6000000</f>
        <v>4985500</v>
      </c>
      <c r="I15" s="149">
        <v>2229000</v>
      </c>
    </row>
    <row r="16" spans="1:9" s="4" customFormat="1" ht="30" customHeight="1">
      <c r="A16" s="108"/>
      <c r="B16" s="109"/>
      <c r="C16" s="110"/>
      <c r="D16" s="108"/>
      <c r="E16" s="140"/>
      <c r="F16" s="116" t="s">
        <v>67</v>
      </c>
      <c r="G16" s="116" t="s">
        <v>57</v>
      </c>
      <c r="H16" s="108"/>
      <c r="I16" s="112"/>
    </row>
    <row r="17" spans="1:9" s="4" customFormat="1" ht="23.25" customHeight="1">
      <c r="A17" s="164"/>
      <c r="B17" s="156"/>
      <c r="C17" s="167" t="s">
        <v>69</v>
      </c>
      <c r="D17" s="157"/>
      <c r="E17" s="167"/>
      <c r="F17" s="158"/>
      <c r="G17" s="159"/>
      <c r="H17" s="157"/>
      <c r="I17" s="160"/>
    </row>
    <row r="18" spans="1:9" s="4" customFormat="1" ht="28.5" customHeight="1">
      <c r="A18" s="108">
        <v>926</v>
      </c>
      <c r="B18" s="106">
        <v>92604</v>
      </c>
      <c r="C18" s="107" t="s">
        <v>27</v>
      </c>
      <c r="D18" s="152"/>
      <c r="E18" s="153">
        <f>E20+E21+E22</f>
        <v>6000000</v>
      </c>
      <c r="F18" s="147"/>
      <c r="G18" s="154"/>
      <c r="H18" s="151">
        <f>H20+H21+H22</f>
        <v>6000000</v>
      </c>
      <c r="I18" s="155"/>
    </row>
    <row r="19" spans="1:9" s="4" customFormat="1" ht="15.75" customHeight="1">
      <c r="A19" s="108"/>
      <c r="B19" s="109"/>
      <c r="C19" s="110"/>
      <c r="D19" s="111"/>
      <c r="E19" s="136" t="s">
        <v>58</v>
      </c>
      <c r="F19" s="115"/>
      <c r="G19" s="165"/>
      <c r="H19" s="108" t="s">
        <v>58</v>
      </c>
      <c r="I19" s="112"/>
    </row>
    <row r="20" spans="1:9" s="4" customFormat="1" ht="48" customHeight="1">
      <c r="A20" s="108"/>
      <c r="B20" s="109"/>
      <c r="C20" s="110"/>
      <c r="D20" s="108"/>
      <c r="E20" s="142">
        <v>3500000</v>
      </c>
      <c r="F20" s="131"/>
      <c r="G20" s="143" t="s">
        <v>77</v>
      </c>
      <c r="H20" s="108">
        <v>3500000</v>
      </c>
      <c r="I20" s="112"/>
    </row>
    <row r="21" spans="1:9" s="4" customFormat="1" ht="30" customHeight="1">
      <c r="A21" s="108"/>
      <c r="B21" s="109"/>
      <c r="C21" s="110"/>
      <c r="D21" s="108"/>
      <c r="E21" s="161">
        <v>1500000</v>
      </c>
      <c r="F21" s="162"/>
      <c r="G21" s="163" t="s">
        <v>60</v>
      </c>
      <c r="H21" s="173">
        <v>1500000</v>
      </c>
      <c r="I21" s="112"/>
    </row>
    <row r="22" spans="1:9" s="4" customFormat="1" ht="56.25" customHeight="1">
      <c r="A22" s="101"/>
      <c r="B22" s="102"/>
      <c r="C22" s="103"/>
      <c r="D22" s="104"/>
      <c r="E22" s="140">
        <v>1000000</v>
      </c>
      <c r="F22" s="116"/>
      <c r="G22" s="141" t="s">
        <v>66</v>
      </c>
      <c r="H22" s="101">
        <v>1000000</v>
      </c>
      <c r="I22" s="105"/>
    </row>
    <row r="23" ht="24" customHeight="1"/>
    <row r="24" spans="1:36" s="59" customFormat="1" ht="26.25" customHeight="1">
      <c r="A24" s="43"/>
      <c r="B24" s="44"/>
      <c r="C24" s="58" t="s">
        <v>14</v>
      </c>
      <c r="D24" s="43">
        <f>D25+D33</f>
        <v>2644600</v>
      </c>
      <c r="E24" s="43">
        <f>E25+E33</f>
        <v>142600</v>
      </c>
      <c r="F24" s="117"/>
      <c r="G24" s="117"/>
      <c r="H24" s="43">
        <f>H25+H33</f>
        <v>2644600</v>
      </c>
      <c r="I24" s="43">
        <f>I25+I33</f>
        <v>827700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9" customFormat="1" ht="19.5" customHeight="1">
      <c r="A25" s="60">
        <v>801</v>
      </c>
      <c r="B25" s="61"/>
      <c r="C25" s="62" t="s">
        <v>15</v>
      </c>
      <c r="D25" s="60">
        <f>SUM(D26:D32)</f>
        <v>2554600</v>
      </c>
      <c r="E25" s="60">
        <f>SUM(E26:E32)</f>
        <v>109600</v>
      </c>
      <c r="F25" s="118"/>
      <c r="G25" s="118"/>
      <c r="H25" s="60">
        <f>SUM(H26:H32)</f>
        <v>2554600</v>
      </c>
      <c r="I25" s="60">
        <f>SUM(I26:I32)</f>
        <v>809000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9" s="4" customFormat="1" ht="28.5" customHeight="1">
      <c r="A26" s="63"/>
      <c r="B26" s="64">
        <v>80197</v>
      </c>
      <c r="C26" s="65" t="s">
        <v>50</v>
      </c>
      <c r="D26" s="51">
        <v>234600</v>
      </c>
      <c r="E26" s="51">
        <v>16400</v>
      </c>
      <c r="F26" s="119" t="s">
        <v>38</v>
      </c>
      <c r="G26" s="119" t="s">
        <v>16</v>
      </c>
      <c r="H26" s="53">
        <v>234600</v>
      </c>
      <c r="I26" s="51">
        <v>50100</v>
      </c>
    </row>
    <row r="27" spans="1:9" s="4" customFormat="1" ht="39.75" customHeight="1">
      <c r="A27" s="63"/>
      <c r="B27" s="93">
        <v>80197</v>
      </c>
      <c r="C27" s="55" t="s">
        <v>72</v>
      </c>
      <c r="D27" s="54">
        <v>359100</v>
      </c>
      <c r="E27" s="54">
        <v>15400</v>
      </c>
      <c r="F27" s="114" t="s">
        <v>43</v>
      </c>
      <c r="G27" s="114" t="s">
        <v>16</v>
      </c>
      <c r="H27" s="56">
        <v>359100</v>
      </c>
      <c r="I27" s="51">
        <v>115500</v>
      </c>
    </row>
    <row r="28" spans="1:9" s="4" customFormat="1" ht="27.75" customHeight="1">
      <c r="A28" s="63"/>
      <c r="B28" s="64">
        <v>80197</v>
      </c>
      <c r="C28" s="65" t="s">
        <v>17</v>
      </c>
      <c r="D28" s="51">
        <v>259000</v>
      </c>
      <c r="E28" s="51">
        <v>23500</v>
      </c>
      <c r="F28" s="119" t="s">
        <v>37</v>
      </c>
      <c r="G28" s="119" t="s">
        <v>16</v>
      </c>
      <c r="H28" s="53">
        <v>259000</v>
      </c>
      <c r="I28" s="51">
        <v>81900</v>
      </c>
    </row>
    <row r="29" spans="1:9" s="4" customFormat="1" ht="28.5" customHeight="1">
      <c r="A29" s="63"/>
      <c r="B29" s="64">
        <v>80197</v>
      </c>
      <c r="C29" s="70" t="s">
        <v>18</v>
      </c>
      <c r="D29" s="54">
        <v>187200</v>
      </c>
      <c r="E29" s="54">
        <v>34400</v>
      </c>
      <c r="F29" s="114" t="s">
        <v>39</v>
      </c>
      <c r="G29" s="114" t="s">
        <v>16</v>
      </c>
      <c r="H29" s="56">
        <v>187200</v>
      </c>
      <c r="I29" s="51">
        <v>48800</v>
      </c>
    </row>
    <row r="30" spans="1:9" s="4" customFormat="1" ht="28.5" customHeight="1">
      <c r="A30" s="63"/>
      <c r="B30" s="64">
        <v>80197</v>
      </c>
      <c r="C30" s="52" t="s">
        <v>44</v>
      </c>
      <c r="D30" s="51">
        <v>84000</v>
      </c>
      <c r="E30" s="51">
        <v>13400</v>
      </c>
      <c r="F30" s="119" t="s">
        <v>63</v>
      </c>
      <c r="G30" s="119" t="s">
        <v>16</v>
      </c>
      <c r="H30" s="53">
        <v>84000</v>
      </c>
      <c r="I30" s="51">
        <v>37500</v>
      </c>
    </row>
    <row r="31" spans="1:9" s="4" customFormat="1" ht="27.75" customHeight="1">
      <c r="A31" s="63"/>
      <c r="B31" s="64">
        <v>80197</v>
      </c>
      <c r="C31" s="70" t="s">
        <v>35</v>
      </c>
      <c r="D31" s="54">
        <v>1395700</v>
      </c>
      <c r="E31" s="54">
        <v>3800</v>
      </c>
      <c r="F31" s="119" t="s">
        <v>41</v>
      </c>
      <c r="G31" s="119" t="s">
        <v>16</v>
      </c>
      <c r="H31" s="56">
        <v>1395700</v>
      </c>
      <c r="I31" s="51">
        <v>469000</v>
      </c>
    </row>
    <row r="32" spans="1:9" s="4" customFormat="1" ht="39" customHeight="1">
      <c r="A32" s="66"/>
      <c r="B32" s="67">
        <v>80197</v>
      </c>
      <c r="C32" s="77" t="s">
        <v>73</v>
      </c>
      <c r="D32" s="78">
        <v>35000</v>
      </c>
      <c r="E32" s="78">
        <v>2700</v>
      </c>
      <c r="F32" s="116" t="s">
        <v>40</v>
      </c>
      <c r="G32" s="116" t="s">
        <v>16</v>
      </c>
      <c r="H32" s="79">
        <v>35000</v>
      </c>
      <c r="I32" s="78">
        <v>6200</v>
      </c>
    </row>
    <row r="33" spans="1:36" s="59" customFormat="1" ht="24.75" customHeight="1">
      <c r="A33" s="72">
        <v>854</v>
      </c>
      <c r="B33" s="73"/>
      <c r="C33" s="74" t="s">
        <v>19</v>
      </c>
      <c r="D33" s="75">
        <f>D34</f>
        <v>90000</v>
      </c>
      <c r="E33" s="75">
        <f>E34</f>
        <v>33000</v>
      </c>
      <c r="F33" s="121"/>
      <c r="G33" s="121"/>
      <c r="H33" s="76">
        <f>H34</f>
        <v>90000</v>
      </c>
      <c r="I33" s="75">
        <f>I34</f>
        <v>18700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9" s="4" customFormat="1" ht="39" customHeight="1">
      <c r="A34" s="63"/>
      <c r="B34" s="67">
        <v>85497</v>
      </c>
      <c r="C34" s="77" t="s">
        <v>47</v>
      </c>
      <c r="D34" s="78">
        <v>90000</v>
      </c>
      <c r="E34" s="78">
        <v>33000</v>
      </c>
      <c r="F34" s="116" t="s">
        <v>41</v>
      </c>
      <c r="G34" s="116" t="s">
        <v>16</v>
      </c>
      <c r="H34" s="79">
        <v>90000</v>
      </c>
      <c r="I34" s="78">
        <v>18700</v>
      </c>
    </row>
    <row r="35" spans="1:36" s="84" customFormat="1" ht="21.75" customHeight="1">
      <c r="A35" s="80"/>
      <c r="B35" s="81"/>
      <c r="C35" s="82" t="s">
        <v>20</v>
      </c>
      <c r="D35" s="83">
        <f>D36+D38+D47+D51+D54</f>
        <v>14800260</v>
      </c>
      <c r="E35" s="83"/>
      <c r="F35" s="122"/>
      <c r="G35" s="122"/>
      <c r="H35" s="83">
        <f>H36+H38+H47+H51+H54</f>
        <v>14826560</v>
      </c>
      <c r="I35" s="8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59" customFormat="1" ht="19.5" customHeight="1">
      <c r="A36" s="75">
        <v>750</v>
      </c>
      <c r="B36" s="73"/>
      <c r="C36" s="74" t="s">
        <v>46</v>
      </c>
      <c r="D36" s="75">
        <f>D37</f>
        <v>3580000</v>
      </c>
      <c r="E36" s="75"/>
      <c r="F36" s="121"/>
      <c r="G36" s="121"/>
      <c r="H36" s="75">
        <f>H37</f>
        <v>3580000</v>
      </c>
      <c r="I36" s="7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9" s="4" customFormat="1" ht="27.75" customHeight="1">
      <c r="A37" s="85"/>
      <c r="B37" s="86">
        <v>75023</v>
      </c>
      <c r="C37" s="87" t="s">
        <v>28</v>
      </c>
      <c r="D37" s="85">
        <f>250000+3330000</f>
        <v>3580000</v>
      </c>
      <c r="E37" s="85"/>
      <c r="F37" s="123"/>
      <c r="G37" s="123"/>
      <c r="H37" s="88">
        <f>250000+3330000</f>
        <v>3580000</v>
      </c>
      <c r="I37" s="85"/>
    </row>
    <row r="38" spans="1:36" s="84" customFormat="1" ht="18" customHeight="1">
      <c r="A38" s="75">
        <v>801</v>
      </c>
      <c r="B38" s="73"/>
      <c r="C38" s="74" t="s">
        <v>15</v>
      </c>
      <c r="D38" s="75">
        <f>SUM(D39:D46)</f>
        <v>5857900</v>
      </c>
      <c r="E38" s="75"/>
      <c r="F38" s="121"/>
      <c r="G38" s="121"/>
      <c r="H38" s="75">
        <f>SUM(H39:H46)</f>
        <v>5857900</v>
      </c>
      <c r="I38" s="7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9" s="4" customFormat="1" ht="19.5" customHeight="1">
      <c r="A39" s="89"/>
      <c r="B39" s="91">
        <v>80101</v>
      </c>
      <c r="C39" s="92" t="s">
        <v>21</v>
      </c>
      <c r="D39" s="49">
        <v>724600</v>
      </c>
      <c r="E39" s="49"/>
      <c r="F39" s="113"/>
      <c r="G39" s="113"/>
      <c r="H39" s="50">
        <v>724600</v>
      </c>
      <c r="I39" s="49"/>
    </row>
    <row r="40" spans="1:9" s="4" customFormat="1" ht="19.5" customHeight="1">
      <c r="A40" s="90"/>
      <c r="B40" s="64">
        <v>80102</v>
      </c>
      <c r="C40" s="52" t="s">
        <v>52</v>
      </c>
      <c r="D40" s="51">
        <v>8000</v>
      </c>
      <c r="E40" s="51"/>
      <c r="F40" s="119"/>
      <c r="G40" s="119"/>
      <c r="H40" s="53">
        <v>8000</v>
      </c>
      <c r="I40" s="53"/>
    </row>
    <row r="41" spans="1:9" s="4" customFormat="1" ht="19.5" customHeight="1">
      <c r="A41" s="90"/>
      <c r="B41" s="93">
        <v>80104</v>
      </c>
      <c r="C41" s="70" t="s">
        <v>42</v>
      </c>
      <c r="D41" s="54">
        <v>3561900</v>
      </c>
      <c r="E41" s="54"/>
      <c r="F41" s="114"/>
      <c r="G41" s="114"/>
      <c r="H41" s="56">
        <v>3561900</v>
      </c>
      <c r="I41" s="56"/>
    </row>
    <row r="42" spans="1:9" s="4" customFormat="1" ht="19.5" customHeight="1">
      <c r="A42" s="78"/>
      <c r="B42" s="67">
        <v>80110</v>
      </c>
      <c r="C42" s="77" t="s">
        <v>30</v>
      </c>
      <c r="D42" s="78">
        <v>472500</v>
      </c>
      <c r="E42" s="78"/>
      <c r="F42" s="116"/>
      <c r="G42" s="116"/>
      <c r="H42" s="79">
        <v>472500</v>
      </c>
      <c r="I42" s="78"/>
    </row>
    <row r="43" spans="1:9" s="4" customFormat="1" ht="19.5" customHeight="1">
      <c r="A43" s="90"/>
      <c r="B43" s="64">
        <v>80120</v>
      </c>
      <c r="C43" s="52" t="s">
        <v>22</v>
      </c>
      <c r="D43" s="51">
        <v>233500</v>
      </c>
      <c r="E43" s="51"/>
      <c r="F43" s="119"/>
      <c r="G43" s="119"/>
      <c r="H43" s="51">
        <v>233500</v>
      </c>
      <c r="I43" s="51"/>
    </row>
    <row r="44" spans="1:9" s="4" customFormat="1" ht="19.5" customHeight="1">
      <c r="A44" s="90"/>
      <c r="B44" s="64">
        <v>80130</v>
      </c>
      <c r="C44" s="52" t="s">
        <v>31</v>
      </c>
      <c r="D44" s="51">
        <v>649100</v>
      </c>
      <c r="E44" s="51"/>
      <c r="F44" s="119"/>
      <c r="G44" s="119"/>
      <c r="H44" s="53">
        <v>649100</v>
      </c>
      <c r="I44" s="51"/>
    </row>
    <row r="45" spans="1:9" s="4" customFormat="1" ht="19.5" customHeight="1">
      <c r="A45" s="90"/>
      <c r="B45" s="67">
        <v>80132</v>
      </c>
      <c r="C45" s="96" t="s">
        <v>23</v>
      </c>
      <c r="D45" s="168">
        <v>19700</v>
      </c>
      <c r="E45" s="96"/>
      <c r="F45" s="96"/>
      <c r="G45" s="96"/>
      <c r="H45" s="168">
        <v>19700</v>
      </c>
      <c r="I45" s="96"/>
    </row>
    <row r="46" spans="1:9" s="4" customFormat="1" ht="39" customHeight="1">
      <c r="A46" s="78"/>
      <c r="B46" s="67">
        <v>80140</v>
      </c>
      <c r="C46" s="77" t="s">
        <v>49</v>
      </c>
      <c r="D46" s="78">
        <v>188600</v>
      </c>
      <c r="E46" s="78"/>
      <c r="F46" s="116"/>
      <c r="G46" s="116"/>
      <c r="H46" s="79">
        <v>188600</v>
      </c>
      <c r="I46" s="78"/>
    </row>
    <row r="47" spans="1:9" s="59" customFormat="1" ht="19.5" customHeight="1">
      <c r="A47" s="75">
        <v>852</v>
      </c>
      <c r="B47" s="73"/>
      <c r="C47" s="94" t="s">
        <v>54</v>
      </c>
      <c r="D47" s="95">
        <f>SUM(D48:D50)</f>
        <v>215360</v>
      </c>
      <c r="E47" s="75"/>
      <c r="F47" s="121"/>
      <c r="G47" s="121"/>
      <c r="H47" s="150">
        <f>SUM(H48:H50)</f>
        <v>216660</v>
      </c>
      <c r="I47" s="76"/>
    </row>
    <row r="48" spans="1:9" s="4" customFormat="1" ht="22.5" customHeight="1">
      <c r="A48" s="90"/>
      <c r="B48" s="144">
        <v>85201</v>
      </c>
      <c r="C48" s="146" t="s">
        <v>64</v>
      </c>
      <c r="D48" s="145">
        <f>900+15000+1000</f>
        <v>16900</v>
      </c>
      <c r="E48" s="90"/>
      <c r="F48" s="115"/>
      <c r="G48" s="115"/>
      <c r="H48" s="126">
        <f>900+15000+1000</f>
        <v>16900</v>
      </c>
      <c r="I48" s="126"/>
    </row>
    <row r="49" spans="1:9" s="4" customFormat="1" ht="22.5" customHeight="1">
      <c r="A49" s="90"/>
      <c r="B49" s="93">
        <v>85202</v>
      </c>
      <c r="C49" s="70" t="s">
        <v>29</v>
      </c>
      <c r="D49" s="54">
        <f>5500+12000+3360+1500</f>
        <v>22360</v>
      </c>
      <c r="E49" s="54"/>
      <c r="F49" s="114"/>
      <c r="G49" s="114"/>
      <c r="H49" s="56">
        <f>5500+12000+3360+2800</f>
        <v>23660</v>
      </c>
      <c r="I49" s="56"/>
    </row>
    <row r="50" spans="1:9" s="4" customFormat="1" ht="22.5" customHeight="1">
      <c r="A50" s="78"/>
      <c r="B50" s="67">
        <v>85203</v>
      </c>
      <c r="C50" s="137" t="s">
        <v>33</v>
      </c>
      <c r="D50" s="57">
        <v>176100</v>
      </c>
      <c r="E50" s="78"/>
      <c r="F50" s="116"/>
      <c r="G50" s="116"/>
      <c r="H50" s="79">
        <v>176100</v>
      </c>
      <c r="I50" s="79"/>
    </row>
    <row r="51" spans="1:36" s="59" customFormat="1" ht="26.25" customHeight="1">
      <c r="A51" s="75">
        <v>853</v>
      </c>
      <c r="B51" s="73"/>
      <c r="C51" s="94" t="s">
        <v>55</v>
      </c>
      <c r="D51" s="95">
        <f>SUM(D52:D52)</f>
        <v>332000</v>
      </c>
      <c r="E51" s="75"/>
      <c r="F51" s="121"/>
      <c r="G51" s="121"/>
      <c r="H51" s="76">
        <f>SUM(H52:H52)</f>
        <v>332000</v>
      </c>
      <c r="I51" s="7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9" s="4" customFormat="1" ht="19.5" customHeight="1">
      <c r="A52" s="78"/>
      <c r="B52" s="97">
        <v>85305</v>
      </c>
      <c r="C52" s="71" t="s">
        <v>24</v>
      </c>
      <c r="D52" s="68">
        <v>332000</v>
      </c>
      <c r="E52" s="68"/>
      <c r="F52" s="120"/>
      <c r="G52" s="120"/>
      <c r="H52" s="69">
        <v>332000</v>
      </c>
      <c r="I52" s="69"/>
    </row>
    <row r="53" spans="1:9" s="4" customFormat="1" ht="19.5" customHeight="1" hidden="1">
      <c r="A53" s="78"/>
      <c r="B53" s="67">
        <v>85333</v>
      </c>
      <c r="C53" s="77" t="s">
        <v>34</v>
      </c>
      <c r="D53" s="57"/>
      <c r="E53" s="78"/>
      <c r="F53" s="116"/>
      <c r="G53" s="116"/>
      <c r="H53" s="79"/>
      <c r="I53" s="79"/>
    </row>
    <row r="54" spans="1:36" s="84" customFormat="1" ht="19.5" customHeight="1">
      <c r="A54" s="75">
        <v>854</v>
      </c>
      <c r="B54" s="73"/>
      <c r="C54" s="74" t="s">
        <v>19</v>
      </c>
      <c r="D54" s="75">
        <f>SUM(D55:D59)</f>
        <v>4815000</v>
      </c>
      <c r="E54" s="75"/>
      <c r="F54" s="121"/>
      <c r="G54" s="121"/>
      <c r="H54" s="76">
        <f>SUM(H55:H59)</f>
        <v>4840000</v>
      </c>
      <c r="I54" s="7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9" s="4" customFormat="1" ht="24.75" customHeight="1">
      <c r="A55" s="90"/>
      <c r="B55" s="93">
        <v>85403</v>
      </c>
      <c r="C55" s="70" t="s">
        <v>36</v>
      </c>
      <c r="D55" s="54">
        <v>126500</v>
      </c>
      <c r="E55" s="54"/>
      <c r="F55" s="114"/>
      <c r="G55" s="114"/>
      <c r="H55" s="56">
        <v>126500</v>
      </c>
      <c r="I55" s="54"/>
    </row>
    <row r="56" spans="1:9" s="4" customFormat="1" ht="21.75" customHeight="1">
      <c r="A56" s="90"/>
      <c r="B56" s="64">
        <v>85407</v>
      </c>
      <c r="C56" s="55" t="s">
        <v>25</v>
      </c>
      <c r="D56" s="51">
        <v>18300</v>
      </c>
      <c r="E56" s="51"/>
      <c r="F56" s="119"/>
      <c r="G56" s="119"/>
      <c r="H56" s="53">
        <v>18300</v>
      </c>
      <c r="I56" s="51"/>
    </row>
    <row r="57" spans="1:9" s="4" customFormat="1" ht="21.75" customHeight="1">
      <c r="A57" s="90"/>
      <c r="B57" s="64">
        <v>85410</v>
      </c>
      <c r="C57" s="70" t="s">
        <v>53</v>
      </c>
      <c r="D57" s="51">
        <v>59800</v>
      </c>
      <c r="E57" s="51"/>
      <c r="F57" s="119"/>
      <c r="G57" s="119"/>
      <c r="H57" s="53">
        <v>59800</v>
      </c>
      <c r="I57" s="51"/>
    </row>
    <row r="58" spans="1:9" s="4" customFormat="1" ht="21.75" customHeight="1">
      <c r="A58" s="90"/>
      <c r="B58" s="93">
        <v>85421</v>
      </c>
      <c r="C58" s="70" t="s">
        <v>51</v>
      </c>
      <c r="D58" s="54">
        <v>10000</v>
      </c>
      <c r="E58" s="54"/>
      <c r="F58" s="114"/>
      <c r="G58" s="114"/>
      <c r="H58" s="56">
        <v>10000</v>
      </c>
      <c r="I58" s="54"/>
    </row>
    <row r="59" spans="1:9" s="4" customFormat="1" ht="21.75" customHeight="1">
      <c r="A59" s="90"/>
      <c r="B59" s="67">
        <v>85495</v>
      </c>
      <c r="C59" s="77" t="s">
        <v>32</v>
      </c>
      <c r="D59" s="78">
        <v>4600400</v>
      </c>
      <c r="E59" s="78"/>
      <c r="F59" s="116"/>
      <c r="G59" s="116"/>
      <c r="H59" s="79">
        <v>4625400</v>
      </c>
      <c r="I59" s="78"/>
    </row>
    <row r="60" spans="1:9" s="4" customFormat="1" ht="44.25" customHeight="1" thickBot="1">
      <c r="A60" s="171"/>
      <c r="B60" s="172"/>
      <c r="C60" s="138" t="s">
        <v>56</v>
      </c>
      <c r="D60" s="98">
        <f>D61</f>
        <v>450000</v>
      </c>
      <c r="E60" s="98"/>
      <c r="F60" s="124"/>
      <c r="G60" s="124"/>
      <c r="H60" s="98">
        <f>H61</f>
        <v>465000</v>
      </c>
      <c r="I60" s="98"/>
    </row>
    <row r="61" spans="1:36" s="59" customFormat="1" ht="21" customHeight="1" thickTop="1">
      <c r="A61" s="80"/>
      <c r="B61" s="99"/>
      <c r="C61" s="100" t="s">
        <v>20</v>
      </c>
      <c r="D61" s="80">
        <f>SUM(D62:D62)</f>
        <v>450000</v>
      </c>
      <c r="E61" s="80"/>
      <c r="F61" s="125"/>
      <c r="G61" s="125"/>
      <c r="H61" s="80">
        <f>SUM(H62:H62)</f>
        <v>465000</v>
      </c>
      <c r="I61" s="8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9" s="4" customFormat="1" ht="25.5" customHeight="1">
      <c r="A62" s="85">
        <v>754</v>
      </c>
      <c r="B62" s="67">
        <v>75411</v>
      </c>
      <c r="C62" s="96" t="s">
        <v>26</v>
      </c>
      <c r="D62" s="78">
        <v>450000</v>
      </c>
      <c r="E62" s="78"/>
      <c r="F62" s="116"/>
      <c r="G62" s="116"/>
      <c r="H62" s="79">
        <v>465000</v>
      </c>
      <c r="I62" s="78"/>
    </row>
    <row r="63" spans="1:7" s="4" customFormat="1" ht="12.75">
      <c r="A63" s="1"/>
      <c r="B63" s="2"/>
      <c r="C63" s="3"/>
      <c r="F63" s="5"/>
      <c r="G63" s="5"/>
    </row>
    <row r="64" spans="1:7" s="4" customFormat="1" ht="12.75">
      <c r="A64" s="1"/>
      <c r="B64" s="2"/>
      <c r="C64" s="3"/>
      <c r="F64" s="5"/>
      <c r="G64" s="5"/>
    </row>
    <row r="65" spans="1:7" s="4" customFormat="1" ht="12.75">
      <c r="A65" s="1"/>
      <c r="B65" s="2"/>
      <c r="C65" s="177" t="s">
        <v>80</v>
      </c>
      <c r="D65" s="178"/>
      <c r="E65" s="179" t="s">
        <v>81</v>
      </c>
      <c r="F65" s="5"/>
      <c r="G65" s="5"/>
    </row>
    <row r="66" spans="1:7" s="4" customFormat="1" ht="12.75">
      <c r="A66" s="1"/>
      <c r="B66" s="2"/>
      <c r="C66" s="177" t="s">
        <v>82</v>
      </c>
      <c r="D66" s="178"/>
      <c r="E66" s="179" t="s">
        <v>83</v>
      </c>
      <c r="F66" s="5"/>
      <c r="G66" s="5"/>
    </row>
    <row r="67" spans="1:7" s="4" customFormat="1" ht="12.75">
      <c r="A67" s="1"/>
      <c r="B67" s="2"/>
      <c r="C67" s="180"/>
      <c r="D67" s="178"/>
      <c r="E67" s="179" t="s">
        <v>84</v>
      </c>
      <c r="F67" s="5"/>
      <c r="G67" s="5"/>
    </row>
    <row r="68" spans="1:7" s="4" customFormat="1" ht="12.75">
      <c r="A68" s="1"/>
      <c r="B68" s="2"/>
      <c r="C68" s="180"/>
      <c r="D68" s="178"/>
      <c r="E68" s="178"/>
      <c r="F68" s="5"/>
      <c r="G68" s="5"/>
    </row>
    <row r="69" spans="1:7" s="4" customFormat="1" ht="12.75">
      <c r="A69" s="1"/>
      <c r="B69" s="2"/>
      <c r="C69" s="3"/>
      <c r="F69" s="5"/>
      <c r="G69" s="5"/>
    </row>
    <row r="70" spans="1:7" s="4" customFormat="1" ht="12.75">
      <c r="A70" s="1"/>
      <c r="B70" s="2"/>
      <c r="C70" s="3"/>
      <c r="F70" s="5"/>
      <c r="G70" s="5"/>
    </row>
    <row r="71" spans="1:7" s="4" customFormat="1" ht="12.75">
      <c r="A71" s="1"/>
      <c r="B71" s="2"/>
      <c r="C71" s="3"/>
      <c r="F71" s="5"/>
      <c r="G71" s="5"/>
    </row>
    <row r="72" spans="1:7" s="4" customFormat="1" ht="12.75">
      <c r="A72" s="1"/>
      <c r="B72" s="2"/>
      <c r="C72" s="3"/>
      <c r="F72" s="5"/>
      <c r="G72" s="5"/>
    </row>
    <row r="73" spans="1:7" s="4" customFormat="1" ht="12.75">
      <c r="A73" s="1"/>
      <c r="B73" s="2"/>
      <c r="C73" s="3"/>
      <c r="F73" s="5"/>
      <c r="G73" s="5"/>
    </row>
    <row r="74" spans="1:7" s="4" customFormat="1" ht="12.75">
      <c r="A74" s="1"/>
      <c r="B74" s="2"/>
      <c r="C74" s="3"/>
      <c r="F74" s="5"/>
      <c r="G74" s="5"/>
    </row>
    <row r="75" spans="1:7" s="4" customFormat="1" ht="12.75">
      <c r="A75" s="1"/>
      <c r="B75" s="2"/>
      <c r="C75" s="3"/>
      <c r="F75" s="5"/>
      <c r="G75" s="5"/>
    </row>
    <row r="76" spans="1:7" s="4" customFormat="1" ht="12.75">
      <c r="A76" s="1"/>
      <c r="B76" s="2"/>
      <c r="C76" s="3"/>
      <c r="F76" s="5"/>
      <c r="G76" s="5"/>
    </row>
    <row r="77" spans="1:7" s="4" customFormat="1" ht="12.75">
      <c r="A77" s="1"/>
      <c r="B77" s="2"/>
      <c r="C77" s="3"/>
      <c r="F77" s="5"/>
      <c r="G77" s="5"/>
    </row>
    <row r="78" spans="1:7" s="4" customFormat="1" ht="12.75">
      <c r="A78" s="1"/>
      <c r="B78" s="2"/>
      <c r="C78" s="3"/>
      <c r="F78" s="5"/>
      <c r="G78" s="5"/>
    </row>
    <row r="79" spans="1:7" s="4" customFormat="1" ht="12.75">
      <c r="A79" s="1"/>
      <c r="B79" s="2"/>
      <c r="C79" s="3"/>
      <c r="F79" s="5"/>
      <c r="G79" s="5"/>
    </row>
    <row r="80" spans="1:7" s="4" customFormat="1" ht="12.75">
      <c r="A80" s="1"/>
      <c r="B80" s="2"/>
      <c r="C80" s="3"/>
      <c r="F80" s="5"/>
      <c r="G80" s="5"/>
    </row>
    <row r="81" spans="1:7" s="4" customFormat="1" ht="12.75">
      <c r="A81" s="1"/>
      <c r="B81" s="2"/>
      <c r="C81" s="3"/>
      <c r="F81" s="5"/>
      <c r="G81" s="5"/>
    </row>
    <row r="82" spans="1:7" s="4" customFormat="1" ht="12.75">
      <c r="A82" s="1"/>
      <c r="B82" s="2"/>
      <c r="C82" s="3"/>
      <c r="F82" s="5"/>
      <c r="G82" s="5"/>
    </row>
    <row r="83" spans="1:7" s="4" customFormat="1" ht="12.75">
      <c r="A83" s="1"/>
      <c r="B83" s="2"/>
      <c r="C83" s="3"/>
      <c r="F83" s="5"/>
      <c r="G83" s="5"/>
    </row>
    <row r="84" spans="1:7" s="4" customFormat="1" ht="12.75">
      <c r="A84" s="1"/>
      <c r="B84" s="2"/>
      <c r="C84" s="3"/>
      <c r="F84" s="5"/>
      <c r="G84" s="5"/>
    </row>
    <row r="85" spans="1:7" s="4" customFormat="1" ht="12.75">
      <c r="A85" s="1"/>
      <c r="B85" s="2"/>
      <c r="C85" s="3"/>
      <c r="F85" s="5"/>
      <c r="G85" s="5"/>
    </row>
    <row r="86" spans="1:7" s="4" customFormat="1" ht="12.75">
      <c r="A86" s="1"/>
      <c r="B86" s="2"/>
      <c r="C86" s="3"/>
      <c r="F86" s="5"/>
      <c r="G86" s="5"/>
    </row>
    <row r="87" spans="1:7" s="4" customFormat="1" ht="12.75">
      <c r="A87" s="1"/>
      <c r="B87" s="2"/>
      <c r="C87" s="3"/>
      <c r="F87" s="5"/>
      <c r="G87" s="5"/>
    </row>
    <row r="88" spans="1:7" s="4" customFormat="1" ht="12.75">
      <c r="A88" s="1"/>
      <c r="B88" s="2"/>
      <c r="C88" s="3"/>
      <c r="F88" s="5"/>
      <c r="G88" s="5"/>
    </row>
    <row r="89" spans="1:7" s="4" customFormat="1" ht="12.75">
      <c r="A89" s="1"/>
      <c r="B89" s="2"/>
      <c r="C89" s="3"/>
      <c r="F89" s="5"/>
      <c r="G89" s="5"/>
    </row>
    <row r="90" spans="1:7" s="4" customFormat="1" ht="12.75">
      <c r="A90" s="1"/>
      <c r="B90" s="2"/>
      <c r="C90" s="3"/>
      <c r="F90" s="5"/>
      <c r="G90" s="5"/>
    </row>
    <row r="91" spans="1:7" s="4" customFormat="1" ht="12.75">
      <c r="A91" s="1"/>
      <c r="B91" s="2"/>
      <c r="C91" s="3"/>
      <c r="F91" s="5"/>
      <c r="G91" s="5"/>
    </row>
    <row r="92" spans="1:7" s="4" customFormat="1" ht="12.75">
      <c r="A92" s="1"/>
      <c r="B92" s="2"/>
      <c r="C92" s="3"/>
      <c r="F92" s="5"/>
      <c r="G92" s="5"/>
    </row>
    <row r="93" spans="1:7" s="4" customFormat="1" ht="12.75">
      <c r="A93" s="1"/>
      <c r="B93" s="2"/>
      <c r="C93" s="3"/>
      <c r="F93" s="5"/>
      <c r="G93" s="5"/>
    </row>
    <row r="94" spans="1:7" s="4" customFormat="1" ht="12.75">
      <c r="A94" s="1"/>
      <c r="B94" s="2"/>
      <c r="C94" s="3"/>
      <c r="F94" s="5"/>
      <c r="G94" s="5"/>
    </row>
    <row r="95" spans="1:7" s="4" customFormat="1" ht="12.75">
      <c r="A95" s="1"/>
      <c r="B95" s="2"/>
      <c r="C95" s="3"/>
      <c r="F95" s="5"/>
      <c r="G95" s="5"/>
    </row>
    <row r="96" spans="1:7" s="4" customFormat="1" ht="12.75">
      <c r="A96" s="1"/>
      <c r="B96" s="2"/>
      <c r="C96" s="3"/>
      <c r="F96" s="5"/>
      <c r="G96" s="5"/>
    </row>
    <row r="97" spans="1:7" s="4" customFormat="1" ht="12.75">
      <c r="A97" s="1"/>
      <c r="B97" s="2"/>
      <c r="C97" s="3"/>
      <c r="F97" s="5"/>
      <c r="G97" s="5"/>
    </row>
    <row r="98" spans="1:7" s="4" customFormat="1" ht="12.75">
      <c r="A98" s="1"/>
      <c r="B98" s="2"/>
      <c r="C98" s="3"/>
      <c r="F98" s="5"/>
      <c r="G98" s="5"/>
    </row>
    <row r="99" spans="1:7" s="4" customFormat="1" ht="12.75">
      <c r="A99" s="1"/>
      <c r="B99" s="2"/>
      <c r="C99" s="3"/>
      <c r="F99" s="5"/>
      <c r="G99" s="5"/>
    </row>
    <row r="100" spans="1:7" s="4" customFormat="1" ht="12.75">
      <c r="A100" s="1"/>
      <c r="B100" s="2"/>
      <c r="C100" s="3"/>
      <c r="F100" s="5"/>
      <c r="G100" s="5"/>
    </row>
    <row r="101" spans="1:7" s="4" customFormat="1" ht="12.75">
      <c r="A101" s="1"/>
      <c r="B101" s="2"/>
      <c r="C101" s="3"/>
      <c r="F101" s="5"/>
      <c r="G101" s="5"/>
    </row>
    <row r="102" spans="1:7" s="4" customFormat="1" ht="12.75">
      <c r="A102" s="1"/>
      <c r="B102" s="2"/>
      <c r="C102" s="3"/>
      <c r="F102" s="5"/>
      <c r="G102" s="5"/>
    </row>
    <row r="103" spans="1:7" s="4" customFormat="1" ht="12.75">
      <c r="A103" s="1"/>
      <c r="B103" s="2"/>
      <c r="C103" s="3"/>
      <c r="F103" s="5"/>
      <c r="G103" s="5"/>
    </row>
    <row r="104" spans="1:7" s="4" customFormat="1" ht="12.75">
      <c r="A104" s="1"/>
      <c r="B104" s="2"/>
      <c r="C104" s="3"/>
      <c r="F104" s="5"/>
      <c r="G104" s="5"/>
    </row>
    <row r="105" spans="1:7" s="4" customFormat="1" ht="12.75">
      <c r="A105" s="1"/>
      <c r="B105" s="2"/>
      <c r="C105" s="3"/>
      <c r="F105" s="5"/>
      <c r="G105" s="5"/>
    </row>
  </sheetData>
  <printOptions horizontalCentered="1"/>
  <pageMargins left="0.6692913385826772" right="0.4724409448818898" top="0.6692913385826772" bottom="0.53" header="0.5118110236220472" footer="0.34"/>
  <pageSetup firstPageNumber="54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2004-11-10T09:06:10Z</cp:lastPrinted>
  <dcterms:created xsi:type="dcterms:W3CDTF">2000-11-06T16:35:03Z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