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9180" windowHeight="4050" activeTab="0"/>
  </bookViews>
  <sheets>
    <sheet name="zlecone" sheetId="1" r:id="rId1"/>
  </sheets>
  <definedNames>
    <definedName name="_xlnm.Print_Titles" localSheetId="0">'zlecone'!$9:$9</definedName>
  </definedNames>
  <calcPr fullCalcOnLoad="1"/>
</workbook>
</file>

<file path=xl/sharedStrings.xml><?xml version="1.0" encoding="utf-8"?>
<sst xmlns="http://schemas.openxmlformats.org/spreadsheetml/2006/main" count="168" uniqueCount="114">
  <si>
    <t>Administracja publiczna</t>
  </si>
  <si>
    <t>Urzędy wojewódzkie</t>
  </si>
  <si>
    <t>Bezpieczeństwo publiczne i ochrona przeciwpożarowa</t>
  </si>
  <si>
    <t xml:space="preserve">Ośrodki wsparcia </t>
  </si>
  <si>
    <t xml:space="preserve">Usługi opiekuńcze i specjalistyczne usługi opiekuńcze </t>
  </si>
  <si>
    <t xml:space="preserve">Gospodarka mieszkaniowa </t>
  </si>
  <si>
    <t>Gospodarka gruntami i nieruchomościami</t>
  </si>
  <si>
    <t>Działalność usługowa</t>
  </si>
  <si>
    <t>Prace geodezyjne i kartograficzne (nieinwestycyjne)</t>
  </si>
  <si>
    <t xml:space="preserve">dotacja celowa z budżetu państwa na modernizację ewidencji gruntów </t>
  </si>
  <si>
    <t>Nadzór budowlany</t>
  </si>
  <si>
    <t>dotacja celowa z budżetu państwa na utrzymanie Powiatowego Inspektoratu Nadzoru Budowlanego</t>
  </si>
  <si>
    <t>Komisje poborowe</t>
  </si>
  <si>
    <t>dotacja celowa z budżetu państwa na przeprowadzenie poboru do wojska</t>
  </si>
  <si>
    <t>Komendy powiatowe Państwowej Straży Pożarnej</t>
  </si>
  <si>
    <t>dotacja celowa z budżetu państwa na utrzymanie Komendy Miejskiej Państwowej Straży Pożarnej</t>
  </si>
  <si>
    <t>Ochrona zdrowia</t>
  </si>
  <si>
    <t>Ośrodki wsparcia</t>
  </si>
  <si>
    <t>w złotych</t>
  </si>
  <si>
    <t>Zadania zlecone ogółem</t>
  </si>
  <si>
    <t>z tego:</t>
  </si>
  <si>
    <t>Zadania ustawowo zlecone gminie</t>
  </si>
  <si>
    <t xml:space="preserve">Treść   </t>
  </si>
  <si>
    <t>Dział</t>
  </si>
  <si>
    <t>wydatki rzeczowe</t>
  </si>
  <si>
    <t>pochodne od wynagrodzeń</t>
  </si>
  <si>
    <t>świadczenia społeczne</t>
  </si>
  <si>
    <t xml:space="preserve">usługi opiekuńcze </t>
  </si>
  <si>
    <t>gospodarka nieruchomościami</t>
  </si>
  <si>
    <t>modernizacja ewidencji gruntów w obrębach przyłączonych do miasta Lublina</t>
  </si>
  <si>
    <t>opłaty podopiecznych za świadczone usługi</t>
  </si>
  <si>
    <t>Plan finansowy zadań z zakresu administracji rządowej i innych zadań zleconych ustawami</t>
  </si>
  <si>
    <t xml:space="preserve">   z dnia </t>
  </si>
  <si>
    <t>dotacja celowa z budżetu państwa na prowadzenie środowiskowych domów samopomocy</t>
  </si>
  <si>
    <t>Pomoc dla uchodźców</t>
  </si>
  <si>
    <t>wpływy z czynności kontrolno-rozpoznawczych</t>
  </si>
  <si>
    <t>Zasiłki i pomoc w naturze oraz składki na ubezpieczenia społeczne</t>
  </si>
  <si>
    <t xml:space="preserve">Dotacje celowe otrzymane z budżetu państwa na realizację zadań bieżących z zakresu administracji rządowej oraz innych zadań zleconych gminie ustawami </t>
  </si>
  <si>
    <t>Dotacje celowe otrzymane z budżetu państwa na zadania bieżące z zakresu administracji rządowej oraz inne zadania zlecone ustawami realizowane przez powiat</t>
  </si>
  <si>
    <t>Dotacje celowe otrzymane z budżetu państwa na inwestycje i zakupy inwestycyjne z zakresu administracji rządowej oraz inne zadania zlecone ustawami realizowane przez powiat</t>
  </si>
  <si>
    <t>Obrona cywilna</t>
  </si>
  <si>
    <t>dotacja celowa z budżetu państwa na finansowanie zadań z zakresu obrony cywilnej</t>
  </si>
  <si>
    <t xml:space="preserve">opłaty za pobyt </t>
  </si>
  <si>
    <t>Rozdz.
§</t>
  </si>
  <si>
    <t>wydatki z zakresu obrony cywilnej</t>
  </si>
  <si>
    <t>dotacja na prowadzenie Środowiskowego Domu Samopomocy  przy ul. Abramowickiej "Misericordia"</t>
  </si>
  <si>
    <t xml:space="preserve">dotacja celowa z budżetu państwa na zasiłki i pomoc w naturze oraz na składki na ubezpieczenia społeczne </t>
  </si>
  <si>
    <t>dotacja celowa z budżetu państwa na finansowanie zadań bieżących z zakresu gospodarki nieruchomościami</t>
  </si>
  <si>
    <t>Pomoc społeczna</t>
  </si>
  <si>
    <t>dotacja na prowadzenie Środowiskowego Domu Samopomocy przy al. Spółdzielczości Pracy</t>
  </si>
  <si>
    <t>inwestycje</t>
  </si>
  <si>
    <t xml:space="preserve">dotacja celowa z budżetu państwa na składki na ubezpieczenie zdrowotne za dzieci i uczniów niepozostających na utrzymaniu osoby ubezpieczonej </t>
  </si>
  <si>
    <t>dotacja na prowadzenie Środowiskowego Domu Samopomocy "Roztocze" przy ul. Wallenroda oraz Ośrodka Wsparcia przy ul. Bronowickiej</t>
  </si>
  <si>
    <t>Pozostałe zadania w zakresie polityki społecznej</t>
  </si>
  <si>
    <t>Zespoły do spraw orzekania o niepełnosprawności</t>
  </si>
  <si>
    <t xml:space="preserve">   Rady Miasta Lublin</t>
  </si>
  <si>
    <t>dotacja celowa z budżetu państwa na realizację bieżących zadań z zakresu administracji rządowej</t>
  </si>
  <si>
    <t>Urzędy naczelnych organów władzy państwowej, kontroli i ochrony prawa oraz sądownictwa</t>
  </si>
  <si>
    <t>Urzędy naczelnych organów władzy państwowej, kontroli i ochrony prawa</t>
  </si>
  <si>
    <t>Zadania z zakresu administracji rządowej wykonywane przez powiat</t>
  </si>
  <si>
    <t>przeprowadzenie poboru do wojska</t>
  </si>
  <si>
    <t>Składki na ubezpieczenie zdrowotne oraz świadczenia dla osób nieobjętych obowiązkiem ubezpieczenia zdrowotnego</t>
  </si>
  <si>
    <t>dotacja celowa z budżetu państwa na składki na ubezpieczenie zdrowotne za osoby bezrobotne bez prawa do zasiłku</t>
  </si>
  <si>
    <t>składki na ubezpieczenie zdrowotne za osoby bezrobotne bez prawa do zasiłku</t>
  </si>
  <si>
    <t>składki na ubezpieczenie zdrowotne za uczniów oraz wychowanków placówek opiekuńczo - wychowawczych</t>
  </si>
  <si>
    <t>pomoc dla uchodźców</t>
  </si>
  <si>
    <t>dotacja celowa z budżetu państwa na utrzymanie zespołu do spraw orzekania o niepełnosprawności</t>
  </si>
  <si>
    <t>utrzymanie Środowiskowego Domu Samopomocy przy ul. Gospodarczej, z tego:</t>
  </si>
  <si>
    <t>dotacja celowa z budżetu państwa na usługi opiekuńcze</t>
  </si>
  <si>
    <t>prowadzenie i aktualizacja rejestru wyborców</t>
  </si>
  <si>
    <t>dotacja celowa z budżetu państwa na sfinansowanie kosztów prowadzenia i aktualizacji rejestru wyborców</t>
  </si>
  <si>
    <t>Świadczenia rodzinne oraz składki na ubezpieczenia emerytalne i rentowe z ubezpieczenia społecznego</t>
  </si>
  <si>
    <t>dotacja celowa z budżetu państwa na wydatki związane z wypłatą świadczeń rodzinnych</t>
  </si>
  <si>
    <t xml:space="preserve">świadczenia rodzinne </t>
  </si>
  <si>
    <t xml:space="preserve">dotacja celowa z budżetu państwa na składki na ubezpieczenie zdrowotne opłacane za osoby pobierające świadczenia z pomocy społecznej   </t>
  </si>
  <si>
    <t xml:space="preserve">składki na ubezpieczenie zdrowotne opłacane za osoby pobierające świadczenia z pomocy społecznej </t>
  </si>
  <si>
    <t>dotacja celowa z budżetu państwa na inwestycje w zakresie obrony cywilnej</t>
  </si>
  <si>
    <t>dotacja celowa z budżetu państwa na inwestycje w środowiskowych domach samopomocy</t>
  </si>
  <si>
    <t>Dochody 2005 rok</t>
  </si>
  <si>
    <t>Wydatki 2005 rok</t>
  </si>
  <si>
    <t>Wpływy z usług</t>
  </si>
  <si>
    <t>0830</t>
  </si>
  <si>
    <t>wpływy z tytułu odpłatnego korzystania z mienia (najem, dzierżawa)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</si>
  <si>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</si>
  <si>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</si>
  <si>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0970</t>
  </si>
  <si>
    <t>Wpływy z różnych dochodów</t>
  </si>
  <si>
    <t>różne dochody</t>
  </si>
  <si>
    <t>0690</t>
  </si>
  <si>
    <t>Wpływy z różnych opłat</t>
  </si>
  <si>
    <t>0470</t>
  </si>
  <si>
    <t>Wpływy z opłat za zarząd, użytkowanie i użytkowanie wieczyste nieruchomości</t>
  </si>
  <si>
    <t>(nazwa działu, rozdziału, źródła dochodów, zadania, paragrafu)</t>
  </si>
  <si>
    <t>opłaty za wydanie dowodów osobistych, opłata za udostępnianie danych ze zbiorów meldunkowych, zbioru PESEL i inne</t>
  </si>
  <si>
    <t>oraz plan dochodów, które podlegają przekazaniu do budżetu państwa</t>
  </si>
  <si>
    <t>związanych z realizacją powyższych zadań na 2005 rok</t>
  </si>
  <si>
    <t>Świadczenia rodzinne oraz składki na ubezpieczenia emerytalne i rentowe 
z ubezpieczenia społecznego</t>
  </si>
  <si>
    <t>Składki na ubezpieczenie zdrowotne opłacane za osoby pobierające niektóre świadczenia 
z pomocy społecznej oraz niektóre świadczenia rodzinne</t>
  </si>
  <si>
    <t>dochody z tytułu zarządzania nieruchomościami Skarbu Państwa</t>
  </si>
  <si>
    <t>Dochody z najmu i dzierżawy składników majątkowych Skarbu Państwa, jednostek samorządu terytorialnego lub innych jednostek zaliczanych do sektora finansów publicznych oraz innych umów 
o podobnym charakterze</t>
  </si>
  <si>
    <t>dotacja na prowadzenie Środowiskowego Domu Samopomocy dla Osób z Chorobą Alzheimera "Mefazja"</t>
  </si>
  <si>
    <t>dotacja na zakupy inwestycyjne dla Środowiskowego Domu Samopomocy dla Osób z Chorobą Alzheimera "Mefazja"</t>
  </si>
  <si>
    <t>dotacja celowa z budżetu państwa na świadczenia rodzinne dla pracowników Straży Pożarnej</t>
  </si>
  <si>
    <t>świadczenia rodzinne dla pracowników Straży Pożarnej</t>
  </si>
  <si>
    <t>dotacja celowa z budżetu państwa na zakupy inwestycyjne dla zespołu do spraw orzekania         
o niepełnosprawności</t>
  </si>
  <si>
    <t xml:space="preserve">   do uchwały nr </t>
  </si>
  <si>
    <t>dotacja celowa z budżetu państwa na pomoc dla cudzoziemców posiadających status uchodźcy</t>
  </si>
  <si>
    <t xml:space="preserve">   Załącznik nr 12</t>
  </si>
  <si>
    <t xml:space="preserve">wynagrodzenia </t>
  </si>
  <si>
    <t>SKARBNIK MIASTA LUBLIN</t>
  </si>
  <si>
    <t>PREZYDENT</t>
  </si>
  <si>
    <t>mgr Irena Szumlak</t>
  </si>
  <si>
    <t>Miasta Lublin</t>
  </si>
  <si>
    <t>Andrzej Pruszkowski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</si>
</sst>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i/>
      <sz val="11"/>
      <name val="Arial CE"/>
      <family val="2"/>
    </font>
    <font>
      <sz val="8"/>
      <name val="Arial CE"/>
      <family val="2"/>
    </font>
    <font>
      <i/>
      <sz val="9"/>
      <name val="Arial CE"/>
      <family val="2"/>
    </font>
    <font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</fills>
  <borders count="22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hair"/>
    </border>
    <border>
      <left style="double"/>
      <right style="double"/>
      <top style="double"/>
      <bottom style="double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Continuous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3" fontId="0" fillId="0" borderId="4" xfId="0" applyNumberFormat="1" applyFont="1" applyBorder="1" applyAlignment="1">
      <alignment horizontal="right"/>
    </xf>
    <xf numFmtId="0" fontId="1" fillId="2" borderId="4" xfId="0" applyFont="1" applyFill="1" applyBorder="1" applyAlignment="1">
      <alignment/>
    </xf>
    <xf numFmtId="0" fontId="1" fillId="3" borderId="6" xfId="0" applyFont="1" applyFill="1" applyBorder="1" applyAlignment="1">
      <alignment horizontal="right"/>
    </xf>
    <xf numFmtId="0" fontId="1" fillId="3" borderId="6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3" borderId="7" xfId="0" applyFont="1" applyFill="1" applyBorder="1" applyAlignment="1">
      <alignment wrapText="1"/>
    </xf>
    <xf numFmtId="3" fontId="1" fillId="3" borderId="7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 horizontal="right"/>
    </xf>
    <xf numFmtId="0" fontId="1" fillId="2" borderId="6" xfId="0" applyFont="1" applyFill="1" applyBorder="1" applyAlignment="1">
      <alignment/>
    </xf>
    <xf numFmtId="0" fontId="1" fillId="2" borderId="6" xfId="0" applyFont="1" applyFill="1" applyBorder="1" applyAlignment="1">
      <alignment wrapText="1"/>
    </xf>
    <xf numFmtId="3" fontId="1" fillId="2" borderId="6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8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1" fillId="3" borderId="7" xfId="0" applyFont="1" applyFill="1" applyBorder="1" applyAlignment="1">
      <alignment horizontal="right"/>
    </xf>
    <xf numFmtId="0" fontId="1" fillId="2" borderId="7" xfId="0" applyFont="1" applyFill="1" applyBorder="1" applyAlignment="1">
      <alignment/>
    </xf>
    <xf numFmtId="0" fontId="1" fillId="2" borderId="7" xfId="0" applyFont="1" applyFill="1" applyBorder="1" applyAlignment="1">
      <alignment wrapText="1"/>
    </xf>
    <xf numFmtId="3" fontId="1" fillId="2" borderId="7" xfId="0" applyNumberFormat="1" applyFont="1" applyFill="1" applyBorder="1" applyAlignment="1">
      <alignment horizontal="right"/>
    </xf>
    <xf numFmtId="3" fontId="2" fillId="0" borderId="7" xfId="0" applyNumberFormat="1" applyFont="1" applyBorder="1" applyAlignment="1">
      <alignment/>
    </xf>
    <xf numFmtId="0" fontId="0" fillId="0" borderId="7" xfId="0" applyFont="1" applyBorder="1" applyAlignment="1">
      <alignment horizontal="right"/>
    </xf>
    <xf numFmtId="0" fontId="0" fillId="0" borderId="7" xfId="0" applyFont="1" applyBorder="1" applyAlignment="1">
      <alignment/>
    </xf>
    <xf numFmtId="3" fontId="1" fillId="3" borderId="7" xfId="0" applyNumberFormat="1" applyFont="1" applyFill="1" applyBorder="1" applyAlignment="1">
      <alignment wrapText="1"/>
    </xf>
    <xf numFmtId="0" fontId="1" fillId="0" borderId="7" xfId="0" applyFont="1" applyBorder="1" applyAlignment="1">
      <alignment wrapText="1"/>
    </xf>
    <xf numFmtId="3" fontId="1" fillId="0" borderId="7" xfId="0" applyNumberFormat="1" applyFont="1" applyBorder="1" applyAlignment="1">
      <alignment wrapText="1"/>
    </xf>
    <xf numFmtId="49" fontId="0" fillId="0" borderId="4" xfId="0" applyNumberFormat="1" applyFont="1" applyBorder="1" applyAlignment="1">
      <alignment horizontal="right"/>
    </xf>
    <xf numFmtId="49" fontId="0" fillId="0" borderId="4" xfId="0" applyNumberFormat="1" applyFont="1" applyBorder="1" applyAlignment="1">
      <alignment/>
    </xf>
    <xf numFmtId="0" fontId="1" fillId="3" borderId="6" xfId="0" applyFont="1" applyFill="1" applyBorder="1" applyAlignment="1">
      <alignment wrapText="1"/>
    </xf>
    <xf numFmtId="3" fontId="1" fillId="3" borderId="6" xfId="0" applyNumberFormat="1" applyFont="1" applyFill="1" applyBorder="1" applyAlignment="1">
      <alignment wrapText="1"/>
    </xf>
    <xf numFmtId="0" fontId="1" fillId="0" borderId="6" xfId="0" applyFont="1" applyBorder="1" applyAlignment="1">
      <alignment wrapText="1"/>
    </xf>
    <xf numFmtId="3" fontId="1" fillId="0" borderId="6" xfId="0" applyNumberFormat="1" applyFont="1" applyBorder="1" applyAlignment="1">
      <alignment wrapText="1"/>
    </xf>
    <xf numFmtId="0" fontId="2" fillId="0" borderId="4" xfId="0" applyFont="1" applyBorder="1" applyAlignment="1">
      <alignment horizontal="right"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 horizontal="right"/>
    </xf>
    <xf numFmtId="0" fontId="1" fillId="0" borderId="6" xfId="0" applyFont="1" applyBorder="1" applyAlignment="1">
      <alignment/>
    </xf>
    <xf numFmtId="0" fontId="3" fillId="0" borderId="8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4" xfId="0" applyFont="1" applyBorder="1" applyAlignment="1">
      <alignment horizontal="right"/>
    </xf>
    <xf numFmtId="3" fontId="1" fillId="2" borderId="6" xfId="0" applyNumberFormat="1" applyFont="1" applyFill="1" applyBorder="1" applyAlignment="1">
      <alignment/>
    </xf>
    <xf numFmtId="3" fontId="0" fillId="0" borderId="9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8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2" borderId="4" xfId="0" applyFont="1" applyFill="1" applyBorder="1" applyAlignment="1">
      <alignment/>
    </xf>
    <xf numFmtId="0" fontId="0" fillId="0" borderId="9" xfId="0" applyFont="1" applyBorder="1" applyAlignment="1">
      <alignment wrapText="1"/>
    </xf>
    <xf numFmtId="0" fontId="0" fillId="0" borderId="7" xfId="0" applyFont="1" applyBorder="1" applyAlignment="1">
      <alignment/>
    </xf>
    <xf numFmtId="0" fontId="0" fillId="0" borderId="10" xfId="0" applyFont="1" applyBorder="1" applyAlignment="1">
      <alignment/>
    </xf>
    <xf numFmtId="3" fontId="0" fillId="2" borderId="9" xfId="0" applyNumberFormat="1" applyFont="1" applyFill="1" applyBorder="1" applyAlignment="1">
      <alignment horizontal="right"/>
    </xf>
    <xf numFmtId="0" fontId="0" fillId="2" borderId="9" xfId="0" applyFont="1" applyFill="1" applyBorder="1" applyAlignment="1">
      <alignment wrapText="1"/>
    </xf>
    <xf numFmtId="3" fontId="0" fillId="0" borderId="9" xfId="0" applyNumberFormat="1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Font="1" applyBorder="1" applyAlignment="1">
      <alignment wrapText="1"/>
    </xf>
    <xf numFmtId="0" fontId="0" fillId="0" borderId="9" xfId="0" applyFont="1" applyBorder="1" applyAlignment="1">
      <alignment horizontal="left" wrapText="1"/>
    </xf>
    <xf numFmtId="0" fontId="2" fillId="0" borderId="0" xfId="0" applyFont="1" applyAlignment="1">
      <alignment/>
    </xf>
    <xf numFmtId="3" fontId="2" fillId="0" borderId="4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2" borderId="8" xfId="0" applyFont="1" applyFill="1" applyBorder="1" applyAlignment="1">
      <alignment horizontal="right"/>
    </xf>
    <xf numFmtId="0" fontId="0" fillId="0" borderId="8" xfId="0" applyFont="1" applyBorder="1" applyAlignment="1">
      <alignment/>
    </xf>
    <xf numFmtId="0" fontId="6" fillId="0" borderId="11" xfId="0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0" fontId="7" fillId="2" borderId="13" xfId="0" applyFont="1" applyFill="1" applyBorder="1" applyAlignment="1">
      <alignment horizontal="left" wrapText="1"/>
    </xf>
    <xf numFmtId="3" fontId="7" fillId="2" borderId="14" xfId="0" applyNumberFormat="1" applyFont="1" applyFill="1" applyBorder="1" applyAlignment="1">
      <alignment horizontal="right" wrapText="1"/>
    </xf>
    <xf numFmtId="0" fontId="7" fillId="0" borderId="14" xfId="0" applyFont="1" applyBorder="1" applyAlignment="1">
      <alignment wrapText="1"/>
    </xf>
    <xf numFmtId="3" fontId="7" fillId="0" borderId="14" xfId="0" applyNumberFormat="1" applyFont="1" applyBorder="1" applyAlignment="1">
      <alignment wrapText="1"/>
    </xf>
    <xf numFmtId="0" fontId="0" fillId="0" borderId="15" xfId="0" applyFont="1" applyBorder="1" applyAlignment="1">
      <alignment wrapText="1"/>
    </xf>
    <xf numFmtId="3" fontId="0" fillId="0" borderId="15" xfId="0" applyNumberFormat="1" applyFont="1" applyBorder="1" applyAlignment="1">
      <alignment wrapText="1"/>
    </xf>
    <xf numFmtId="0" fontId="0" fillId="0" borderId="15" xfId="0" applyFont="1" applyBorder="1" applyAlignment="1">
      <alignment horizontal="left" wrapText="1"/>
    </xf>
    <xf numFmtId="3" fontId="0" fillId="0" borderId="16" xfId="0" applyNumberFormat="1" applyFont="1" applyBorder="1" applyAlignment="1">
      <alignment wrapText="1"/>
    </xf>
    <xf numFmtId="49" fontId="0" fillId="0" borderId="7" xfId="0" applyNumberFormat="1" applyFont="1" applyBorder="1" applyAlignment="1">
      <alignment/>
    </xf>
    <xf numFmtId="0" fontId="1" fillId="2" borderId="4" xfId="0" applyFont="1" applyFill="1" applyBorder="1" applyAlignment="1">
      <alignment/>
    </xf>
    <xf numFmtId="3" fontId="0" fillId="2" borderId="9" xfId="0" applyNumberFormat="1" applyFont="1" applyFill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0" xfId="0" applyFont="1" applyAlignment="1">
      <alignment/>
    </xf>
    <xf numFmtId="3" fontId="0" fillId="0" borderId="4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3" fontId="2" fillId="0" borderId="9" xfId="0" applyNumberFormat="1" applyFont="1" applyBorder="1" applyAlignment="1">
      <alignment/>
    </xf>
    <xf numFmtId="0" fontId="8" fillId="0" borderId="17" xfId="0" applyFont="1" applyBorder="1" applyAlignment="1">
      <alignment horizontal="center" vertical="center"/>
    </xf>
    <xf numFmtId="3" fontId="0" fillId="2" borderId="10" xfId="0" applyNumberFormat="1" applyFont="1" applyFill="1" applyBorder="1" applyAlignment="1">
      <alignment horizontal="right"/>
    </xf>
    <xf numFmtId="0" fontId="0" fillId="0" borderId="6" xfId="0" applyFont="1" applyBorder="1" applyAlignment="1">
      <alignment wrapText="1"/>
    </xf>
    <xf numFmtId="0" fontId="0" fillId="2" borderId="4" xfId="0" applyFont="1" applyFill="1" applyBorder="1" applyAlignment="1">
      <alignment/>
    </xf>
    <xf numFmtId="3" fontId="9" fillId="2" borderId="18" xfId="0" applyNumberFormat="1" applyFont="1" applyFill="1" applyBorder="1" applyAlignment="1">
      <alignment horizontal="right"/>
    </xf>
    <xf numFmtId="3" fontId="0" fillId="2" borderId="4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3" fontId="0" fillId="2" borderId="15" xfId="0" applyNumberFormat="1" applyFont="1" applyFill="1" applyBorder="1" applyAlignment="1">
      <alignment/>
    </xf>
    <xf numFmtId="3" fontId="0" fillId="2" borderId="7" xfId="0" applyNumberFormat="1" applyFont="1" applyFill="1" applyBorder="1" applyAlignment="1">
      <alignment/>
    </xf>
    <xf numFmtId="3" fontId="0" fillId="0" borderId="7" xfId="0" applyNumberFormat="1" applyFont="1" applyBorder="1" applyAlignment="1">
      <alignment/>
    </xf>
    <xf numFmtId="3" fontId="9" fillId="0" borderId="18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0" fontId="0" fillId="0" borderId="7" xfId="0" applyFont="1" applyBorder="1" applyAlignment="1">
      <alignment wrapText="1"/>
    </xf>
    <xf numFmtId="3" fontId="2" fillId="0" borderId="19" xfId="0" applyNumberFormat="1" applyFont="1" applyBorder="1" applyAlignment="1">
      <alignment/>
    </xf>
    <xf numFmtId="3" fontId="9" fillId="0" borderId="7" xfId="0" applyNumberFormat="1" applyFont="1" applyBorder="1" applyAlignment="1">
      <alignment/>
    </xf>
    <xf numFmtId="0" fontId="0" fillId="0" borderId="4" xfId="0" applyFont="1" applyBorder="1" applyAlignment="1">
      <alignment wrapText="1"/>
    </xf>
    <xf numFmtId="0" fontId="0" fillId="0" borderId="18" xfId="0" applyFont="1" applyBorder="1" applyAlignment="1">
      <alignment wrapText="1"/>
    </xf>
    <xf numFmtId="3" fontId="0" fillId="0" borderId="15" xfId="0" applyNumberFormat="1" applyFont="1" applyBorder="1" applyAlignment="1">
      <alignment/>
    </xf>
    <xf numFmtId="3" fontId="9" fillId="0" borderId="18" xfId="0" applyNumberFormat="1" applyFont="1" applyBorder="1" applyAlignment="1">
      <alignment wrapText="1"/>
    </xf>
    <xf numFmtId="3" fontId="2" fillId="0" borderId="18" xfId="0" applyNumberFormat="1" applyFont="1" applyBorder="1" applyAlignment="1">
      <alignment wrapText="1"/>
    </xf>
    <xf numFmtId="0" fontId="0" fillId="2" borderId="7" xfId="0" applyFont="1" applyFill="1" applyBorder="1" applyAlignment="1">
      <alignment wrapText="1"/>
    </xf>
    <xf numFmtId="0" fontId="1" fillId="0" borderId="6" xfId="0" applyFont="1" applyBorder="1" applyAlignment="1">
      <alignment/>
    </xf>
    <xf numFmtId="3" fontId="1" fillId="0" borderId="6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49" fontId="0" fillId="0" borderId="6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2" borderId="6" xfId="0" applyFont="1" applyFill="1" applyBorder="1" applyAlignment="1">
      <alignment/>
    </xf>
    <xf numFmtId="0" fontId="5" fillId="0" borderId="0" xfId="0" applyFont="1" applyAlignment="1">
      <alignment/>
    </xf>
    <xf numFmtId="0" fontId="2" fillId="2" borderId="7" xfId="0" applyFont="1" applyFill="1" applyBorder="1" applyAlignment="1">
      <alignment/>
    </xf>
    <xf numFmtId="0" fontId="2" fillId="2" borderId="7" xfId="0" applyFont="1" applyFill="1" applyBorder="1" applyAlignment="1">
      <alignment wrapText="1"/>
    </xf>
    <xf numFmtId="3" fontId="2" fillId="2" borderId="7" xfId="0" applyNumberFormat="1" applyFont="1" applyFill="1" applyBorder="1" applyAlignment="1">
      <alignment horizontal="right"/>
    </xf>
    <xf numFmtId="0" fontId="2" fillId="0" borderId="7" xfId="0" applyFont="1" applyBorder="1" applyAlignment="1">
      <alignment/>
    </xf>
    <xf numFmtId="0" fontId="2" fillId="0" borderId="18" xfId="0" applyFont="1" applyBorder="1" applyAlignment="1">
      <alignment wrapText="1"/>
    </xf>
    <xf numFmtId="3" fontId="2" fillId="2" borderId="18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 wrapText="1"/>
    </xf>
    <xf numFmtId="0" fontId="0" fillId="0" borderId="20" xfId="0" applyFont="1" applyBorder="1" applyAlignment="1">
      <alignment/>
    </xf>
    <xf numFmtId="3" fontId="0" fillId="0" borderId="20" xfId="0" applyNumberFormat="1" applyFont="1" applyBorder="1" applyAlignment="1">
      <alignment/>
    </xf>
    <xf numFmtId="49" fontId="0" fillId="0" borderId="7" xfId="0" applyNumberFormat="1" applyFont="1" applyBorder="1" applyAlignment="1">
      <alignment horizontal="right"/>
    </xf>
    <xf numFmtId="0" fontId="0" fillId="2" borderId="8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2" fillId="0" borderId="7" xfId="0" applyFont="1" applyBorder="1" applyAlignment="1">
      <alignment wrapText="1"/>
    </xf>
    <xf numFmtId="3" fontId="2" fillId="0" borderId="7" xfId="0" applyNumberFormat="1" applyFont="1" applyBorder="1" applyAlignment="1">
      <alignment wrapText="1"/>
    </xf>
    <xf numFmtId="3" fontId="9" fillId="0" borderId="7" xfId="0" applyNumberFormat="1" applyFont="1" applyBorder="1" applyAlignment="1">
      <alignment wrapText="1"/>
    </xf>
    <xf numFmtId="3" fontId="0" fillId="0" borderId="4" xfId="0" applyNumberFormat="1" applyFont="1" applyBorder="1" applyAlignment="1">
      <alignment wrapText="1"/>
    </xf>
    <xf numFmtId="49" fontId="2" fillId="0" borderId="7" xfId="0" applyNumberFormat="1" applyFont="1" applyBorder="1" applyAlignment="1">
      <alignment horizontal="right"/>
    </xf>
    <xf numFmtId="0" fontId="2" fillId="0" borderId="7" xfId="0" applyFont="1" applyBorder="1" applyAlignment="1" quotePrefix="1">
      <alignment horizontal="right"/>
    </xf>
    <xf numFmtId="3" fontId="0" fillId="2" borderId="9" xfId="0" applyNumberFormat="1" applyFont="1" applyFill="1" applyBorder="1" applyAlignment="1">
      <alignment/>
    </xf>
    <xf numFmtId="0" fontId="0" fillId="0" borderId="19" xfId="0" applyFont="1" applyBorder="1" applyAlignment="1">
      <alignment wrapText="1"/>
    </xf>
    <xf numFmtId="3" fontId="0" fillId="2" borderId="4" xfId="0" applyNumberFormat="1" applyFont="1" applyFill="1" applyBorder="1" applyAlignment="1">
      <alignment horizontal="right"/>
    </xf>
    <xf numFmtId="0" fontId="0" fillId="2" borderId="21" xfId="0" applyFont="1" applyFill="1" applyBorder="1" applyAlignment="1">
      <alignment horizontal="right"/>
    </xf>
    <xf numFmtId="0" fontId="0" fillId="2" borderId="21" xfId="0" applyFont="1" applyFill="1" applyBorder="1" applyAlignment="1">
      <alignment/>
    </xf>
    <xf numFmtId="0" fontId="0" fillId="0" borderId="21" xfId="0" applyFont="1" applyBorder="1" applyAlignment="1">
      <alignment/>
    </xf>
    <xf numFmtId="3" fontId="0" fillId="2" borderId="21" xfId="0" applyNumberFormat="1" applyFont="1" applyFill="1" applyBorder="1" applyAlignment="1">
      <alignment horizontal="right"/>
    </xf>
    <xf numFmtId="0" fontId="0" fillId="2" borderId="21" xfId="0" applyFont="1" applyFill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21" xfId="0" applyFont="1" applyBorder="1" applyAlignment="1">
      <alignment horizontal="right"/>
    </xf>
    <xf numFmtId="3" fontId="10" fillId="0" borderId="9" xfId="0" applyNumberFormat="1" applyFont="1" applyBorder="1" applyAlignment="1">
      <alignment wrapText="1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8"/>
  <sheetViews>
    <sheetView tabSelected="1" zoomScale="75" zoomScaleNormal="75" workbookViewId="0" topLeftCell="A1">
      <selection activeCell="D161" sqref="D161"/>
    </sheetView>
  </sheetViews>
  <sheetFormatPr defaultColWidth="9.00390625" defaultRowHeight="12.75"/>
  <cols>
    <col min="1" max="1" width="8.25390625" style="1" customWidth="1"/>
    <col min="2" max="2" width="10.25390625" style="1" customWidth="1"/>
    <col min="3" max="3" width="84.75390625" style="1" customWidth="1"/>
    <col min="4" max="5" width="21.75390625" style="1" customWidth="1"/>
    <col min="6" max="6" width="10.875" style="0" customWidth="1"/>
    <col min="8" max="8" width="10.375" style="0" customWidth="1"/>
    <col min="9" max="10" width="12.75390625" style="0" customWidth="1"/>
  </cols>
  <sheetData>
    <row r="1" spans="3:5" ht="18" customHeight="1">
      <c r="C1" s="2"/>
      <c r="D1" s="126"/>
      <c r="E1" s="70" t="s">
        <v>107</v>
      </c>
    </row>
    <row r="2" spans="1:5" ht="19.5" customHeight="1">
      <c r="A2" s="69" t="s">
        <v>31</v>
      </c>
      <c r="B2" s="70"/>
      <c r="C2" s="70"/>
      <c r="D2" s="126"/>
      <c r="E2" s="126" t="s">
        <v>105</v>
      </c>
    </row>
    <row r="3" spans="1:5" ht="19.5" customHeight="1">
      <c r="A3" s="69" t="s">
        <v>94</v>
      </c>
      <c r="B3" s="70"/>
      <c r="C3" s="70"/>
      <c r="D3" s="126"/>
      <c r="E3" s="126" t="s">
        <v>55</v>
      </c>
    </row>
    <row r="4" spans="1:5" ht="19.5" customHeight="1">
      <c r="A4" s="69" t="s">
        <v>95</v>
      </c>
      <c r="B4" s="70"/>
      <c r="C4" s="70"/>
      <c r="D4" s="126"/>
      <c r="E4" s="126" t="s">
        <v>32</v>
      </c>
    </row>
    <row r="5" spans="1:5" ht="9.75" customHeight="1">
      <c r="A5" s="69"/>
      <c r="B5" s="70"/>
      <c r="C5" s="70"/>
      <c r="D5" s="126"/>
      <c r="E5" s="126"/>
    </row>
    <row r="6" spans="4:5" ht="12" customHeight="1" thickBot="1">
      <c r="D6" s="3"/>
      <c r="E6" s="3" t="s">
        <v>18</v>
      </c>
    </row>
    <row r="7" spans="1:5" ht="15" customHeight="1" thickTop="1">
      <c r="A7" s="4"/>
      <c r="B7" s="4"/>
      <c r="C7" s="5" t="s">
        <v>22</v>
      </c>
      <c r="D7" s="6"/>
      <c r="E7" s="6"/>
    </row>
    <row r="8" spans="1:5" ht="31.5" customHeight="1" thickBot="1">
      <c r="A8" s="157" t="s">
        <v>23</v>
      </c>
      <c r="B8" s="158" t="s">
        <v>43</v>
      </c>
      <c r="C8" s="8" t="s">
        <v>92</v>
      </c>
      <c r="D8" s="7" t="s">
        <v>78</v>
      </c>
      <c r="E8" s="7" t="s">
        <v>79</v>
      </c>
    </row>
    <row r="9" spans="1:5" ht="14.25" customHeight="1" thickBot="1" thickTop="1">
      <c r="A9" s="93">
        <v>1</v>
      </c>
      <c r="B9" s="93">
        <v>2</v>
      </c>
      <c r="C9" s="93">
        <v>3</v>
      </c>
      <c r="D9" s="93">
        <v>4</v>
      </c>
      <c r="E9" s="93">
        <v>5</v>
      </c>
    </row>
    <row r="10" spans="1:5" ht="21" customHeight="1" thickBot="1" thickTop="1">
      <c r="A10" s="9"/>
      <c r="B10" s="9"/>
      <c r="C10" s="73" t="s">
        <v>19</v>
      </c>
      <c r="D10" s="74">
        <f>D12+D65</f>
        <v>86109136</v>
      </c>
      <c r="E10" s="74">
        <f>E12+E65</f>
        <v>79184736</v>
      </c>
    </row>
    <row r="11" spans="1:5" ht="11.25" customHeight="1">
      <c r="A11" s="10"/>
      <c r="B11" s="10"/>
      <c r="C11" s="11" t="s">
        <v>20</v>
      </c>
      <c r="D11" s="12"/>
      <c r="E11" s="12"/>
    </row>
    <row r="12" spans="1:5" ht="18" customHeight="1" thickBot="1">
      <c r="A12" s="13"/>
      <c r="B12" s="13"/>
      <c r="C12" s="75" t="s">
        <v>21</v>
      </c>
      <c r="D12" s="76">
        <f>D13+D27+D32+D22</f>
        <v>60445467</v>
      </c>
      <c r="E12" s="76">
        <f>E13+E27+E32+E22</f>
        <v>59081467</v>
      </c>
    </row>
    <row r="13" spans="1:5" ht="19.5" customHeight="1" thickTop="1">
      <c r="A13" s="14">
        <v>750</v>
      </c>
      <c r="B13" s="15"/>
      <c r="C13" s="17" t="s">
        <v>0</v>
      </c>
      <c r="D13" s="18">
        <f>D14</f>
        <v>2830567</v>
      </c>
      <c r="E13" s="18">
        <f>E14</f>
        <v>1544567</v>
      </c>
    </row>
    <row r="14" spans="1:5" ht="19.5" customHeight="1">
      <c r="A14" s="19"/>
      <c r="B14" s="20">
        <v>75011</v>
      </c>
      <c r="C14" s="21" t="s">
        <v>1</v>
      </c>
      <c r="D14" s="22">
        <f>D15+D17</f>
        <v>2830567</v>
      </c>
      <c r="E14" s="22">
        <f>E19+E20+E21</f>
        <v>1544567</v>
      </c>
    </row>
    <row r="15" spans="1:5" ht="21" customHeight="1">
      <c r="A15" s="23"/>
      <c r="B15" s="24"/>
      <c r="C15" s="62" t="s">
        <v>56</v>
      </c>
      <c r="D15" s="61">
        <f>D16</f>
        <v>1544567</v>
      </c>
      <c r="E15" s="61"/>
    </row>
    <row r="16" spans="1:10" s="67" customFormat="1" ht="27.75" customHeight="1">
      <c r="A16" s="23"/>
      <c r="B16" s="127">
        <v>2010</v>
      </c>
      <c r="C16" s="128" t="s">
        <v>37</v>
      </c>
      <c r="D16" s="129">
        <v>1544567</v>
      </c>
      <c r="E16" s="129"/>
      <c r="F16"/>
      <c r="G16"/>
      <c r="H16"/>
      <c r="I16"/>
      <c r="J16"/>
    </row>
    <row r="17" spans="1:5" ht="26.25" customHeight="1">
      <c r="A17" s="53"/>
      <c r="B17" s="53"/>
      <c r="C17" s="91" t="s">
        <v>93</v>
      </c>
      <c r="D17" s="94">
        <f>D18</f>
        <v>1286000</v>
      </c>
      <c r="E17" s="94"/>
    </row>
    <row r="18" spans="1:10" s="67" customFormat="1" ht="20.25" customHeight="1">
      <c r="A18" s="53"/>
      <c r="B18" s="145" t="s">
        <v>88</v>
      </c>
      <c r="C18" s="131" t="s">
        <v>89</v>
      </c>
      <c r="D18" s="132">
        <v>1286000</v>
      </c>
      <c r="E18" s="132"/>
      <c r="F18"/>
      <c r="G18"/>
      <c r="H18"/>
      <c r="I18"/>
      <c r="J18"/>
    </row>
    <row r="19" spans="1:10" s="1" customFormat="1" ht="19.5" customHeight="1">
      <c r="A19" s="57"/>
      <c r="B19" s="57"/>
      <c r="C19" s="57" t="s">
        <v>108</v>
      </c>
      <c r="D19" s="98"/>
      <c r="E19" s="146">
        <v>1252690</v>
      </c>
      <c r="F19"/>
      <c r="G19"/>
      <c r="H19"/>
      <c r="I19"/>
      <c r="J19"/>
    </row>
    <row r="20" spans="1:10" s="1" customFormat="1" ht="19.5" customHeight="1">
      <c r="A20" s="57"/>
      <c r="B20" s="57"/>
      <c r="C20" s="99" t="s">
        <v>24</v>
      </c>
      <c r="D20" s="100"/>
      <c r="E20" s="100">
        <v>51093</v>
      </c>
      <c r="F20"/>
      <c r="G20"/>
      <c r="H20"/>
      <c r="I20"/>
      <c r="J20"/>
    </row>
    <row r="21" spans="1:10" s="1" customFormat="1" ht="19.5" customHeight="1">
      <c r="A21" s="26"/>
      <c r="B21" s="26"/>
      <c r="C21" s="26" t="s">
        <v>25</v>
      </c>
      <c r="D21" s="101"/>
      <c r="E21" s="101">
        <v>240784</v>
      </c>
      <c r="F21"/>
      <c r="G21"/>
      <c r="H21"/>
      <c r="I21"/>
      <c r="J21"/>
    </row>
    <row r="22" spans="1:5" ht="21" customHeight="1">
      <c r="A22" s="27">
        <v>751</v>
      </c>
      <c r="B22" s="34"/>
      <c r="C22" s="17" t="s">
        <v>57</v>
      </c>
      <c r="D22" s="18">
        <f>D23</f>
        <v>29100</v>
      </c>
      <c r="E22" s="18">
        <f>E23</f>
        <v>29100</v>
      </c>
    </row>
    <row r="23" spans="1:5" ht="19.5" customHeight="1">
      <c r="A23" s="19"/>
      <c r="B23" s="28">
        <v>75101</v>
      </c>
      <c r="C23" s="29" t="s">
        <v>58</v>
      </c>
      <c r="D23" s="30">
        <f>D24</f>
        <v>29100</v>
      </c>
      <c r="E23" s="30">
        <f>E26</f>
        <v>29100</v>
      </c>
    </row>
    <row r="24" spans="1:5" ht="27.75" customHeight="1">
      <c r="A24" s="23"/>
      <c r="B24" s="96"/>
      <c r="C24" s="62" t="s">
        <v>70</v>
      </c>
      <c r="D24" s="61">
        <f>D25</f>
        <v>29100</v>
      </c>
      <c r="E24" s="61"/>
    </row>
    <row r="25" spans="1:10" s="67" customFormat="1" ht="25.5" customHeight="1">
      <c r="A25" s="23"/>
      <c r="B25" s="127">
        <v>2010</v>
      </c>
      <c r="C25" s="128" t="s">
        <v>37</v>
      </c>
      <c r="D25" s="129">
        <v>29100</v>
      </c>
      <c r="E25" s="129"/>
      <c r="F25"/>
      <c r="G25"/>
      <c r="H25"/>
      <c r="I25"/>
      <c r="J25"/>
    </row>
    <row r="26" spans="1:10" s="1" customFormat="1" ht="19.5" customHeight="1">
      <c r="A26" s="59"/>
      <c r="B26" s="59"/>
      <c r="C26" s="95" t="s">
        <v>69</v>
      </c>
      <c r="D26" s="102"/>
      <c r="E26" s="102">
        <v>29100</v>
      </c>
      <c r="F26"/>
      <c r="G26"/>
      <c r="H26"/>
      <c r="I26"/>
      <c r="J26"/>
    </row>
    <row r="27" spans="1:5" ht="19.5" customHeight="1">
      <c r="A27" s="27">
        <v>754</v>
      </c>
      <c r="B27" s="34"/>
      <c r="C27" s="17" t="s">
        <v>2</v>
      </c>
      <c r="D27" s="18">
        <f>D28</f>
        <v>1800</v>
      </c>
      <c r="E27" s="18">
        <f>E28</f>
        <v>1800</v>
      </c>
    </row>
    <row r="28" spans="1:5" ht="19.5" customHeight="1">
      <c r="A28" s="19"/>
      <c r="B28" s="28">
        <v>75414</v>
      </c>
      <c r="C28" s="29" t="s">
        <v>40</v>
      </c>
      <c r="D28" s="30">
        <f>D29</f>
        <v>1800</v>
      </c>
      <c r="E28" s="30">
        <f>E31</f>
        <v>1800</v>
      </c>
    </row>
    <row r="29" spans="1:5" ht="19.5" customHeight="1">
      <c r="A29" s="23"/>
      <c r="B29" s="96"/>
      <c r="C29" s="62" t="s">
        <v>41</v>
      </c>
      <c r="D29" s="61">
        <f>D30</f>
        <v>1800</v>
      </c>
      <c r="E29" s="61"/>
    </row>
    <row r="30" spans="1:10" s="67" customFormat="1" ht="27" customHeight="1">
      <c r="A30" s="23"/>
      <c r="B30" s="127">
        <v>2010</v>
      </c>
      <c r="C30" s="128" t="s">
        <v>37</v>
      </c>
      <c r="D30" s="129">
        <v>1800</v>
      </c>
      <c r="E30" s="129"/>
      <c r="F30"/>
      <c r="G30"/>
      <c r="H30"/>
      <c r="I30"/>
      <c r="J30"/>
    </row>
    <row r="31" spans="1:10" s="1" customFormat="1" ht="19.5" customHeight="1">
      <c r="A31" s="59"/>
      <c r="B31" s="59"/>
      <c r="C31" s="95" t="s">
        <v>44</v>
      </c>
      <c r="D31" s="102"/>
      <c r="E31" s="102">
        <v>1800</v>
      </c>
      <c r="F31"/>
      <c r="G31"/>
      <c r="H31"/>
      <c r="I31"/>
      <c r="J31"/>
    </row>
    <row r="32" spans="1:5" ht="19.5" customHeight="1">
      <c r="A32" s="27">
        <v>852</v>
      </c>
      <c r="B32" s="16"/>
      <c r="C32" s="17" t="s">
        <v>48</v>
      </c>
      <c r="D32" s="18">
        <f>D33+D43+D50+D54+D59</f>
        <v>57584000</v>
      </c>
      <c r="E32" s="18">
        <f>E33+E43+E50+E54+E59</f>
        <v>57506000</v>
      </c>
    </row>
    <row r="33" spans="1:5" ht="19.5" customHeight="1">
      <c r="A33" s="71"/>
      <c r="B33" s="20">
        <v>85203</v>
      </c>
      <c r="C33" s="29" t="s">
        <v>3</v>
      </c>
      <c r="D33" s="30">
        <f>D34+D36</f>
        <v>800000</v>
      </c>
      <c r="E33" s="30">
        <f>E38+E42</f>
        <v>782000</v>
      </c>
    </row>
    <row r="34" spans="1:5" ht="19.5" customHeight="1">
      <c r="A34" s="23"/>
      <c r="B34" s="24"/>
      <c r="C34" s="62" t="s">
        <v>33</v>
      </c>
      <c r="D34" s="61">
        <f>D35</f>
        <v>782000</v>
      </c>
      <c r="E34" s="61"/>
    </row>
    <row r="35" spans="1:10" s="67" customFormat="1" ht="27.75" customHeight="1">
      <c r="A35" s="53"/>
      <c r="B35" s="127">
        <v>2010</v>
      </c>
      <c r="C35" s="128" t="s">
        <v>37</v>
      </c>
      <c r="D35" s="132">
        <v>782000</v>
      </c>
      <c r="E35" s="97"/>
      <c r="F35"/>
      <c r="G35"/>
      <c r="H35"/>
      <c r="I35"/>
      <c r="J35"/>
    </row>
    <row r="36" spans="1:5" ht="19.5" customHeight="1">
      <c r="A36" s="53"/>
      <c r="B36" s="53"/>
      <c r="C36" s="60" t="s">
        <v>42</v>
      </c>
      <c r="D36" s="56">
        <f>D37</f>
        <v>18000</v>
      </c>
      <c r="E36" s="56"/>
    </row>
    <row r="37" spans="1:10" s="67" customFormat="1" ht="19.5" customHeight="1">
      <c r="A37" s="53"/>
      <c r="B37" s="145" t="s">
        <v>81</v>
      </c>
      <c r="C37" s="131" t="s">
        <v>80</v>
      </c>
      <c r="D37" s="116">
        <v>18000</v>
      </c>
      <c r="E37" s="116"/>
      <c r="F37"/>
      <c r="G37"/>
      <c r="H37"/>
      <c r="I37"/>
      <c r="J37"/>
    </row>
    <row r="38" spans="1:5" ht="19.5" customHeight="1">
      <c r="A38" s="53"/>
      <c r="B38" s="53"/>
      <c r="C38" s="134" t="s">
        <v>67</v>
      </c>
      <c r="D38" s="135"/>
      <c r="E38" s="135">
        <f>SUM(E39:E41)</f>
        <v>560000</v>
      </c>
    </row>
    <row r="39" spans="1:5" ht="19.5" customHeight="1">
      <c r="A39" s="10"/>
      <c r="B39" s="10"/>
      <c r="C39" s="10" t="s">
        <v>108</v>
      </c>
      <c r="D39" s="68"/>
      <c r="E39" s="90">
        <v>300500</v>
      </c>
    </row>
    <row r="40" spans="1:5" ht="19.5" customHeight="1">
      <c r="A40" s="10"/>
      <c r="B40" s="10"/>
      <c r="C40" s="119" t="s">
        <v>24</v>
      </c>
      <c r="D40" s="104"/>
      <c r="E40" s="110">
        <v>200500</v>
      </c>
    </row>
    <row r="41" spans="1:5" ht="19.5" customHeight="1">
      <c r="A41" s="10"/>
      <c r="B41" s="10"/>
      <c r="C41" s="119" t="s">
        <v>25</v>
      </c>
      <c r="D41" s="104"/>
      <c r="E41" s="110">
        <v>59000</v>
      </c>
    </row>
    <row r="42" spans="1:10" s="1" customFormat="1" ht="19.5" customHeight="1">
      <c r="A42" s="10"/>
      <c r="B42" s="10"/>
      <c r="C42" s="133" t="s">
        <v>49</v>
      </c>
      <c r="D42" s="90"/>
      <c r="E42" s="90">
        <v>222000</v>
      </c>
      <c r="F42"/>
      <c r="G42"/>
      <c r="H42"/>
      <c r="I42"/>
      <c r="J42"/>
    </row>
    <row r="43" spans="1:10" s="89" customFormat="1" ht="25.5" customHeight="1">
      <c r="A43" s="87"/>
      <c r="B43" s="114">
        <v>85212</v>
      </c>
      <c r="C43" s="41" t="s">
        <v>96</v>
      </c>
      <c r="D43" s="115">
        <f>D44</f>
        <v>45881000</v>
      </c>
      <c r="E43" s="115">
        <f>SUM(E46:E49)</f>
        <v>45881000</v>
      </c>
      <c r="F43"/>
      <c r="G43"/>
      <c r="H43"/>
      <c r="I43"/>
      <c r="J43"/>
    </row>
    <row r="44" spans="1:5" ht="20.25" customHeight="1">
      <c r="A44" s="10"/>
      <c r="B44" s="72"/>
      <c r="C44" s="62" t="s">
        <v>72</v>
      </c>
      <c r="D44" s="52">
        <f>D45</f>
        <v>45881000</v>
      </c>
      <c r="E44" s="52"/>
    </row>
    <row r="45" spans="1:10" s="67" customFormat="1" ht="29.25" customHeight="1">
      <c r="A45" s="53"/>
      <c r="B45" s="127">
        <v>2010</v>
      </c>
      <c r="C45" s="128" t="s">
        <v>37</v>
      </c>
      <c r="D45" s="132">
        <v>45881000</v>
      </c>
      <c r="E45" s="97"/>
      <c r="F45"/>
      <c r="G45"/>
      <c r="H45"/>
      <c r="I45"/>
      <c r="J45"/>
    </row>
    <row r="46" spans="1:10" s="1" customFormat="1" ht="19.5" customHeight="1">
      <c r="A46" s="10"/>
      <c r="B46" s="10"/>
      <c r="C46" s="58" t="s">
        <v>108</v>
      </c>
      <c r="D46" s="52"/>
      <c r="E46" s="52">
        <v>664650</v>
      </c>
      <c r="F46"/>
      <c r="G46"/>
      <c r="H46"/>
      <c r="I46"/>
      <c r="J46"/>
    </row>
    <row r="47" spans="1:10" s="1" customFormat="1" ht="19.5" customHeight="1">
      <c r="A47" s="10"/>
      <c r="B47" s="10"/>
      <c r="C47" s="79" t="s">
        <v>24</v>
      </c>
      <c r="D47" s="110"/>
      <c r="E47" s="110">
        <v>122990</v>
      </c>
      <c r="F47"/>
      <c r="G47"/>
      <c r="H47"/>
      <c r="I47"/>
      <c r="J47"/>
    </row>
    <row r="48" spans="1:10" s="1" customFormat="1" ht="19.5" customHeight="1">
      <c r="A48" s="10"/>
      <c r="B48" s="10"/>
      <c r="C48" s="79" t="s">
        <v>25</v>
      </c>
      <c r="D48" s="110"/>
      <c r="E48" s="110">
        <v>112000</v>
      </c>
      <c r="F48"/>
      <c r="G48"/>
      <c r="H48"/>
      <c r="I48"/>
      <c r="J48"/>
    </row>
    <row r="49" spans="1:10" s="1" customFormat="1" ht="19.5" customHeight="1">
      <c r="A49" s="10"/>
      <c r="B49" s="59"/>
      <c r="C49" s="105" t="s">
        <v>73</v>
      </c>
      <c r="D49" s="102"/>
      <c r="E49" s="102">
        <v>44981360</v>
      </c>
      <c r="F49"/>
      <c r="G49"/>
      <c r="H49"/>
      <c r="I49"/>
      <c r="J49"/>
    </row>
    <row r="50" spans="1:10" s="1" customFormat="1" ht="25.5">
      <c r="A50" s="10"/>
      <c r="B50" s="86">
        <v>85213</v>
      </c>
      <c r="C50" s="35" t="s">
        <v>97</v>
      </c>
      <c r="D50" s="88">
        <f>D51</f>
        <v>800000</v>
      </c>
      <c r="E50" s="88">
        <f>E53</f>
        <v>800000</v>
      </c>
      <c r="F50"/>
      <c r="G50"/>
      <c r="H50"/>
      <c r="I50"/>
      <c r="J50"/>
    </row>
    <row r="51" spans="1:10" s="1" customFormat="1" ht="26.25" customHeight="1">
      <c r="A51" s="10"/>
      <c r="B51" s="72"/>
      <c r="C51" s="58" t="s">
        <v>74</v>
      </c>
      <c r="D51" s="52">
        <f>D52</f>
        <v>800000</v>
      </c>
      <c r="E51" s="52"/>
      <c r="F51"/>
      <c r="G51"/>
      <c r="H51"/>
      <c r="I51"/>
      <c r="J51"/>
    </row>
    <row r="52" spans="1:10" s="1" customFormat="1" ht="24.75" customHeight="1">
      <c r="A52" s="10"/>
      <c r="B52" s="127">
        <v>2010</v>
      </c>
      <c r="C52" s="128" t="s">
        <v>37</v>
      </c>
      <c r="D52" s="102">
        <v>800000</v>
      </c>
      <c r="E52" s="102"/>
      <c r="F52"/>
      <c r="G52"/>
      <c r="H52"/>
      <c r="I52"/>
      <c r="J52"/>
    </row>
    <row r="53" spans="1:10" s="1" customFormat="1" ht="27" customHeight="1">
      <c r="A53" s="10"/>
      <c r="B53" s="59"/>
      <c r="C53" s="105" t="s">
        <v>75</v>
      </c>
      <c r="D53" s="102"/>
      <c r="E53" s="102">
        <v>800000</v>
      </c>
      <c r="F53"/>
      <c r="G53"/>
      <c r="H53"/>
      <c r="I53"/>
      <c r="J53"/>
    </row>
    <row r="54" spans="1:5" ht="19.5" customHeight="1">
      <c r="A54" s="19"/>
      <c r="B54" s="28">
        <v>85214</v>
      </c>
      <c r="C54" s="29" t="s">
        <v>36</v>
      </c>
      <c r="D54" s="30">
        <f>D55</f>
        <v>9258000</v>
      </c>
      <c r="E54" s="30">
        <f>E57</f>
        <v>9258000</v>
      </c>
    </row>
    <row r="55" spans="1:5" ht="27.75" customHeight="1">
      <c r="A55" s="23"/>
      <c r="B55" s="24"/>
      <c r="C55" s="62" t="s">
        <v>46</v>
      </c>
      <c r="D55" s="61">
        <f>D56</f>
        <v>9258000</v>
      </c>
      <c r="E55" s="61"/>
    </row>
    <row r="56" spans="1:10" s="67" customFormat="1" ht="29.25" customHeight="1">
      <c r="A56" s="53"/>
      <c r="B56" s="127">
        <v>2010</v>
      </c>
      <c r="C56" s="128" t="s">
        <v>37</v>
      </c>
      <c r="D56" s="132">
        <v>9258000</v>
      </c>
      <c r="E56" s="97"/>
      <c r="F56"/>
      <c r="G56"/>
      <c r="H56"/>
      <c r="I56"/>
      <c r="J56"/>
    </row>
    <row r="57" spans="1:10" s="1" customFormat="1" ht="19.5" customHeight="1">
      <c r="A57" s="19"/>
      <c r="B57" s="96"/>
      <c r="C57" s="10" t="s">
        <v>26</v>
      </c>
      <c r="D57" s="148"/>
      <c r="E57" s="148">
        <v>9258000</v>
      </c>
      <c r="F57"/>
      <c r="G57"/>
      <c r="H57"/>
      <c r="I57"/>
      <c r="J57"/>
    </row>
    <row r="58" spans="1:10" s="1" customFormat="1" ht="19.5" customHeight="1">
      <c r="A58" s="149"/>
      <c r="B58" s="150"/>
      <c r="C58" s="151"/>
      <c r="D58" s="152"/>
      <c r="E58" s="152"/>
      <c r="F58"/>
      <c r="G58"/>
      <c r="H58"/>
      <c r="I58"/>
      <c r="J58"/>
    </row>
    <row r="59" spans="1:5" ht="19.5" customHeight="1">
      <c r="A59" s="19"/>
      <c r="B59" s="28">
        <v>85228</v>
      </c>
      <c r="C59" s="29" t="s">
        <v>4</v>
      </c>
      <c r="D59" s="30">
        <f>D60+D62</f>
        <v>845000</v>
      </c>
      <c r="E59" s="30">
        <f>E64</f>
        <v>785000</v>
      </c>
    </row>
    <row r="60" spans="1:5" ht="19.5" customHeight="1">
      <c r="A60" s="23"/>
      <c r="B60" s="24"/>
      <c r="C60" s="62" t="s">
        <v>68</v>
      </c>
      <c r="D60" s="61">
        <f>D61</f>
        <v>785000</v>
      </c>
      <c r="E60" s="61"/>
    </row>
    <row r="61" spans="1:10" s="67" customFormat="1" ht="27.75" customHeight="1">
      <c r="A61" s="53"/>
      <c r="B61" s="127">
        <v>2010</v>
      </c>
      <c r="C61" s="128" t="s">
        <v>37</v>
      </c>
      <c r="D61" s="132">
        <v>785000</v>
      </c>
      <c r="E61" s="97"/>
      <c r="F61"/>
      <c r="G61"/>
      <c r="H61"/>
      <c r="I61"/>
      <c r="J61"/>
    </row>
    <row r="62" spans="1:5" ht="19.5" customHeight="1">
      <c r="A62" s="53"/>
      <c r="B62" s="53"/>
      <c r="C62" s="60" t="s">
        <v>30</v>
      </c>
      <c r="D62" s="56">
        <f>D63</f>
        <v>60000</v>
      </c>
      <c r="E62" s="56"/>
    </row>
    <row r="63" spans="1:10" s="67" customFormat="1" ht="19.5" customHeight="1">
      <c r="A63" s="53"/>
      <c r="B63" s="145" t="s">
        <v>81</v>
      </c>
      <c r="C63" s="131" t="s">
        <v>80</v>
      </c>
      <c r="D63" s="31">
        <v>60000</v>
      </c>
      <c r="E63" s="107"/>
      <c r="F63"/>
      <c r="G63"/>
      <c r="H63"/>
      <c r="I63"/>
      <c r="J63"/>
    </row>
    <row r="64" spans="1:10" s="1" customFormat="1" ht="19.5" customHeight="1">
      <c r="A64" s="19"/>
      <c r="B64" s="137"/>
      <c r="C64" s="105" t="s">
        <v>27</v>
      </c>
      <c r="D64" s="102"/>
      <c r="E64" s="102">
        <v>785000</v>
      </c>
      <c r="F64"/>
      <c r="G64"/>
      <c r="H64"/>
      <c r="I64"/>
      <c r="J64"/>
    </row>
    <row r="65" spans="1:5" ht="24.75" customHeight="1" thickBot="1">
      <c r="A65" s="32"/>
      <c r="B65" s="33"/>
      <c r="C65" s="77" t="s">
        <v>59</v>
      </c>
      <c r="D65" s="78">
        <f>+D66+D74+D86+D97+D114+D122+D143</f>
        <v>25663669</v>
      </c>
      <c r="E65" s="78">
        <f>+E66+E74+E86+E97+E114+E122+E143</f>
        <v>20103269</v>
      </c>
    </row>
    <row r="66" spans="1:5" ht="19.5" customHeight="1" thickTop="1">
      <c r="A66" s="14">
        <v>700</v>
      </c>
      <c r="B66" s="15"/>
      <c r="C66" s="39" t="s">
        <v>5</v>
      </c>
      <c r="D66" s="40">
        <f>D67</f>
        <v>5756000</v>
      </c>
      <c r="E66" s="40">
        <f>E67</f>
        <v>345000</v>
      </c>
    </row>
    <row r="67" spans="1:5" ht="19.5" customHeight="1">
      <c r="A67" s="45"/>
      <c r="B67" s="46">
        <v>70005</v>
      </c>
      <c r="C67" s="41" t="s">
        <v>6</v>
      </c>
      <c r="D67" s="42">
        <f>D68+D70</f>
        <v>5756000</v>
      </c>
      <c r="E67" s="42">
        <f>SUM(E68:E73)</f>
        <v>345000</v>
      </c>
    </row>
    <row r="68" spans="1:5" ht="26.25" customHeight="1">
      <c r="A68" s="43"/>
      <c r="B68" s="44"/>
      <c r="C68" s="81" t="s">
        <v>47</v>
      </c>
      <c r="D68" s="80">
        <f>D69</f>
        <v>345000</v>
      </c>
      <c r="E68" s="80"/>
    </row>
    <row r="69" spans="1:10" s="67" customFormat="1" ht="25.5" customHeight="1">
      <c r="A69" s="43"/>
      <c r="B69" s="127">
        <v>2110</v>
      </c>
      <c r="C69" s="128" t="s">
        <v>38</v>
      </c>
      <c r="D69" s="112">
        <v>345000</v>
      </c>
      <c r="E69" s="112"/>
      <c r="F69"/>
      <c r="G69"/>
      <c r="H69"/>
      <c r="I69"/>
      <c r="J69"/>
    </row>
    <row r="70" spans="1:5" ht="19.5" customHeight="1">
      <c r="A70" s="54"/>
      <c r="B70" s="54"/>
      <c r="C70" s="91" t="s">
        <v>98</v>
      </c>
      <c r="D70" s="65">
        <f>SUM(D71:D72)</f>
        <v>5411000</v>
      </c>
      <c r="E70" s="65"/>
    </row>
    <row r="71" spans="1:10" s="67" customFormat="1" ht="19.5" customHeight="1">
      <c r="A71" s="54"/>
      <c r="B71" s="145" t="s">
        <v>90</v>
      </c>
      <c r="C71" s="131" t="s">
        <v>91</v>
      </c>
      <c r="D71" s="112">
        <v>5317500</v>
      </c>
      <c r="E71" s="111"/>
      <c r="F71"/>
      <c r="G71"/>
      <c r="H71"/>
      <c r="I71"/>
      <c r="J71"/>
    </row>
    <row r="72" spans="1:10" s="67" customFormat="1" ht="41.25" customHeight="1">
      <c r="A72" s="54"/>
      <c r="B72" s="145" t="s">
        <v>83</v>
      </c>
      <c r="C72" s="140" t="s">
        <v>99</v>
      </c>
      <c r="D72" s="141">
        <v>93500</v>
      </c>
      <c r="E72" s="142"/>
      <c r="F72"/>
      <c r="G72"/>
      <c r="H72"/>
      <c r="I72"/>
      <c r="J72"/>
    </row>
    <row r="73" spans="1:10" s="1" customFormat="1" ht="19.5" customHeight="1">
      <c r="A73" s="136"/>
      <c r="B73" s="117"/>
      <c r="C73" s="125" t="s">
        <v>28</v>
      </c>
      <c r="D73" s="118"/>
      <c r="E73" s="118">
        <v>345000</v>
      </c>
      <c r="F73"/>
      <c r="G73"/>
      <c r="H73"/>
      <c r="I73"/>
      <c r="J73"/>
    </row>
    <row r="74" spans="1:5" ht="19.5" customHeight="1">
      <c r="A74" s="14">
        <v>710</v>
      </c>
      <c r="B74" s="15"/>
      <c r="C74" s="39" t="s">
        <v>7</v>
      </c>
      <c r="D74" s="40">
        <f>D75+D79</f>
        <v>519125</v>
      </c>
      <c r="E74" s="40">
        <f>E75+E79</f>
        <v>519125</v>
      </c>
    </row>
    <row r="75" spans="1:5" ht="19.5" customHeight="1">
      <c r="A75" s="45"/>
      <c r="B75" s="46">
        <v>71013</v>
      </c>
      <c r="C75" s="41" t="s">
        <v>8</v>
      </c>
      <c r="D75" s="42">
        <f>D76</f>
        <v>114000</v>
      </c>
      <c r="E75" s="42">
        <f>E78</f>
        <v>114000</v>
      </c>
    </row>
    <row r="76" spans="1:5" ht="18.75" customHeight="1">
      <c r="A76" s="43"/>
      <c r="B76" s="44"/>
      <c r="C76" s="58" t="s">
        <v>9</v>
      </c>
      <c r="D76" s="63">
        <f>D77</f>
        <v>114000</v>
      </c>
      <c r="E76" s="63"/>
    </row>
    <row r="77" spans="1:10" s="67" customFormat="1" ht="28.5" customHeight="1">
      <c r="A77" s="43"/>
      <c r="B77" s="127">
        <v>2110</v>
      </c>
      <c r="C77" s="128" t="s">
        <v>38</v>
      </c>
      <c r="D77" s="112">
        <v>114000</v>
      </c>
      <c r="E77" s="112"/>
      <c r="F77"/>
      <c r="G77"/>
      <c r="H77"/>
      <c r="I77"/>
      <c r="J77"/>
    </row>
    <row r="78" spans="1:10" s="1" customFormat="1" ht="19.5" customHeight="1">
      <c r="A78" s="37"/>
      <c r="B78" s="83"/>
      <c r="C78" s="109" t="s">
        <v>29</v>
      </c>
      <c r="D78" s="102"/>
      <c r="E78" s="102">
        <v>114000</v>
      </c>
      <c r="F78"/>
      <c r="G78"/>
      <c r="H78"/>
      <c r="I78"/>
      <c r="J78"/>
    </row>
    <row r="79" spans="1:5" ht="19.5" customHeight="1">
      <c r="A79" s="45"/>
      <c r="B79" s="48">
        <v>71015</v>
      </c>
      <c r="C79" s="35" t="s">
        <v>10</v>
      </c>
      <c r="D79" s="36">
        <f>D80</f>
        <v>405125</v>
      </c>
      <c r="E79" s="36">
        <f>SUM(E82:E84)</f>
        <v>405125</v>
      </c>
    </row>
    <row r="80" spans="1:5" ht="22.5" customHeight="1">
      <c r="A80" s="43"/>
      <c r="B80" s="47"/>
      <c r="C80" s="66" t="s">
        <v>11</v>
      </c>
      <c r="D80" s="63">
        <f>D81</f>
        <v>405125</v>
      </c>
      <c r="E80" s="63"/>
    </row>
    <row r="81" spans="1:10" s="67" customFormat="1" ht="30" customHeight="1">
      <c r="A81" s="43"/>
      <c r="B81" s="127">
        <v>2110</v>
      </c>
      <c r="C81" s="128" t="s">
        <v>38</v>
      </c>
      <c r="D81" s="112">
        <v>405125</v>
      </c>
      <c r="E81" s="112"/>
      <c r="F81"/>
      <c r="G81"/>
      <c r="H81"/>
      <c r="I81"/>
      <c r="J81"/>
    </row>
    <row r="82" spans="1:5" ht="18.75" customHeight="1">
      <c r="A82" s="10"/>
      <c r="B82" s="10"/>
      <c r="C82" s="57" t="s">
        <v>108</v>
      </c>
      <c r="D82" s="90"/>
      <c r="E82" s="90">
        <v>288500</v>
      </c>
    </row>
    <row r="83" spans="1:5" ht="18.75" customHeight="1">
      <c r="A83" s="10"/>
      <c r="B83" s="10"/>
      <c r="C83" s="99" t="s">
        <v>24</v>
      </c>
      <c r="D83" s="110"/>
      <c r="E83" s="110">
        <v>60025</v>
      </c>
    </row>
    <row r="84" spans="1:5" ht="19.5" customHeight="1">
      <c r="A84" s="10"/>
      <c r="B84" s="10"/>
      <c r="C84" s="57" t="s">
        <v>25</v>
      </c>
      <c r="D84" s="90"/>
      <c r="E84" s="90">
        <v>56600</v>
      </c>
    </row>
    <row r="85" spans="1:5" ht="19.5" customHeight="1">
      <c r="A85" s="151"/>
      <c r="B85" s="151"/>
      <c r="C85" s="153"/>
      <c r="D85" s="154"/>
      <c r="E85" s="154"/>
    </row>
    <row r="86" spans="1:5" ht="19.5" customHeight="1">
      <c r="A86" s="27">
        <v>750</v>
      </c>
      <c r="B86" s="16"/>
      <c r="C86" s="17" t="s">
        <v>0</v>
      </c>
      <c r="D86" s="34">
        <f>D87+D93</f>
        <v>940144</v>
      </c>
      <c r="E86" s="34">
        <f>E87+E93</f>
        <v>940144</v>
      </c>
    </row>
    <row r="87" spans="1:5" ht="19.5" customHeight="1">
      <c r="A87" s="45"/>
      <c r="B87" s="48">
        <v>75011</v>
      </c>
      <c r="C87" s="41" t="s">
        <v>1</v>
      </c>
      <c r="D87" s="42">
        <f>D88</f>
        <v>834144</v>
      </c>
      <c r="E87" s="42">
        <f>SUM(E90:E92)</f>
        <v>834144</v>
      </c>
    </row>
    <row r="88" spans="1:5" ht="19.5" customHeight="1">
      <c r="A88" s="43"/>
      <c r="B88" s="55"/>
      <c r="C88" s="66" t="s">
        <v>56</v>
      </c>
      <c r="D88" s="82">
        <f>D89</f>
        <v>834144</v>
      </c>
      <c r="E88" s="82"/>
    </row>
    <row r="89" spans="1:10" s="67" customFormat="1" ht="28.5" customHeight="1">
      <c r="A89" s="43"/>
      <c r="B89" s="127">
        <v>2110</v>
      </c>
      <c r="C89" s="128" t="s">
        <v>38</v>
      </c>
      <c r="D89" s="112">
        <v>834144</v>
      </c>
      <c r="E89" s="112"/>
      <c r="F89"/>
      <c r="G89"/>
      <c r="H89"/>
      <c r="I89"/>
      <c r="J89"/>
    </row>
    <row r="90" spans="1:10" s="1" customFormat="1" ht="18.75" customHeight="1">
      <c r="A90" s="57"/>
      <c r="B90" s="57"/>
      <c r="C90" s="57" t="s">
        <v>108</v>
      </c>
      <c r="D90" s="98"/>
      <c r="E90" s="98">
        <v>667770</v>
      </c>
      <c r="F90"/>
      <c r="G90"/>
      <c r="H90"/>
      <c r="I90"/>
      <c r="J90"/>
    </row>
    <row r="91" spans="1:10" s="1" customFormat="1" ht="18.75" customHeight="1">
      <c r="A91" s="57"/>
      <c r="B91" s="57"/>
      <c r="C91" s="99" t="s">
        <v>24</v>
      </c>
      <c r="D91" s="100"/>
      <c r="E91" s="100">
        <v>35374</v>
      </c>
      <c r="F91"/>
      <c r="G91"/>
      <c r="H91"/>
      <c r="I91"/>
      <c r="J91"/>
    </row>
    <row r="92" spans="1:10" s="1" customFormat="1" ht="18.75" customHeight="1">
      <c r="A92" s="57"/>
      <c r="B92" s="26"/>
      <c r="C92" s="26" t="s">
        <v>25</v>
      </c>
      <c r="D92" s="101"/>
      <c r="E92" s="101">
        <v>131000</v>
      </c>
      <c r="F92"/>
      <c r="G92"/>
      <c r="H92"/>
      <c r="I92"/>
      <c r="J92"/>
    </row>
    <row r="93" spans="1:5" ht="19.5" customHeight="1">
      <c r="A93" s="45"/>
      <c r="B93" s="48">
        <v>75045</v>
      </c>
      <c r="C93" s="35" t="s">
        <v>12</v>
      </c>
      <c r="D93" s="36">
        <f>D94</f>
        <v>106000</v>
      </c>
      <c r="E93" s="36">
        <f>E96</f>
        <v>106000</v>
      </c>
    </row>
    <row r="94" spans="1:5" ht="19.5" customHeight="1">
      <c r="A94" s="45"/>
      <c r="B94" s="49"/>
      <c r="C94" s="66" t="s">
        <v>13</v>
      </c>
      <c r="D94" s="63">
        <f>D95</f>
        <v>106000</v>
      </c>
      <c r="E94" s="63"/>
    </row>
    <row r="95" spans="1:10" s="67" customFormat="1" ht="29.25" customHeight="1">
      <c r="A95" s="43"/>
      <c r="B95" s="127">
        <v>2110</v>
      </c>
      <c r="C95" s="128" t="s">
        <v>38</v>
      </c>
      <c r="D95" s="112">
        <v>106000</v>
      </c>
      <c r="E95" s="111"/>
      <c r="F95"/>
      <c r="G95"/>
      <c r="H95"/>
      <c r="I95"/>
      <c r="J95"/>
    </row>
    <row r="96" spans="1:10" s="1" customFormat="1" ht="20.25" customHeight="1">
      <c r="A96" s="59"/>
      <c r="B96" s="59"/>
      <c r="C96" s="113" t="s">
        <v>60</v>
      </c>
      <c r="D96" s="102"/>
      <c r="E96" s="102">
        <v>106000</v>
      </c>
      <c r="F96"/>
      <c r="G96"/>
      <c r="H96"/>
      <c r="I96"/>
      <c r="J96"/>
    </row>
    <row r="97" spans="1:5" ht="19.5" customHeight="1">
      <c r="A97" s="14">
        <v>754</v>
      </c>
      <c r="B97" s="15"/>
      <c r="C97" s="39" t="s">
        <v>2</v>
      </c>
      <c r="D97" s="40">
        <f>D98+D110</f>
        <v>12685400</v>
      </c>
      <c r="E97" s="40">
        <f>E98+E110</f>
        <v>12603000</v>
      </c>
    </row>
    <row r="98" spans="1:5" ht="19.5" customHeight="1">
      <c r="A98" s="45"/>
      <c r="B98" s="48">
        <v>75411</v>
      </c>
      <c r="C98" s="35" t="s">
        <v>14</v>
      </c>
      <c r="D98" s="36">
        <f>D99+D101+D103+D105</f>
        <v>12673400</v>
      </c>
      <c r="E98" s="36">
        <f>SUM(E107:E109)</f>
        <v>12591000</v>
      </c>
    </row>
    <row r="99" spans="1:5" ht="19.5" customHeight="1">
      <c r="A99" s="43"/>
      <c r="B99" s="47"/>
      <c r="C99" s="64" t="s">
        <v>15</v>
      </c>
      <c r="D99" s="63">
        <f>D100</f>
        <v>12591000</v>
      </c>
      <c r="E99" s="63"/>
    </row>
    <row r="100" spans="1:10" s="67" customFormat="1" ht="26.25" customHeight="1">
      <c r="A100" s="43"/>
      <c r="B100" s="127">
        <v>2110</v>
      </c>
      <c r="C100" s="128" t="s">
        <v>38</v>
      </c>
      <c r="D100" s="112">
        <v>12591000</v>
      </c>
      <c r="E100" s="111"/>
      <c r="F100"/>
      <c r="G100"/>
      <c r="H100"/>
      <c r="I100"/>
      <c r="J100"/>
    </row>
    <row r="101" spans="1:5" ht="19.5" customHeight="1">
      <c r="A101" s="37"/>
      <c r="B101" s="38"/>
      <c r="C101" s="91" t="s">
        <v>35</v>
      </c>
      <c r="D101" s="65">
        <f>D102</f>
        <v>2000</v>
      </c>
      <c r="E101" s="65"/>
    </row>
    <row r="102" spans="1:5" ht="19.5" customHeight="1">
      <c r="A102" s="37"/>
      <c r="B102" s="144" t="s">
        <v>81</v>
      </c>
      <c r="C102" s="140" t="s">
        <v>80</v>
      </c>
      <c r="D102" s="141">
        <v>2000</v>
      </c>
      <c r="E102" s="141"/>
    </row>
    <row r="103" spans="1:5" ht="19.5" customHeight="1">
      <c r="A103" s="37"/>
      <c r="B103" s="38"/>
      <c r="C103" s="58" t="s">
        <v>82</v>
      </c>
      <c r="D103" s="143">
        <f>D104</f>
        <v>78000</v>
      </c>
      <c r="E103" s="143"/>
    </row>
    <row r="104" spans="1:10" s="67" customFormat="1" ht="38.25">
      <c r="A104" s="54"/>
      <c r="B104" s="144" t="s">
        <v>83</v>
      </c>
      <c r="C104" s="140" t="s">
        <v>84</v>
      </c>
      <c r="D104" s="112">
        <v>78000</v>
      </c>
      <c r="E104" s="111"/>
      <c r="F104"/>
      <c r="G104"/>
      <c r="H104"/>
      <c r="I104"/>
      <c r="J104"/>
    </row>
    <row r="105" spans="1:5" s="1" customFormat="1" ht="19.5" customHeight="1">
      <c r="A105" s="108"/>
      <c r="B105" s="10"/>
      <c r="C105" s="58" t="s">
        <v>87</v>
      </c>
      <c r="D105" s="63">
        <f>D106</f>
        <v>2400</v>
      </c>
      <c r="E105" s="156"/>
    </row>
    <row r="106" spans="1:10" s="67" customFormat="1" ht="19.5" customHeight="1">
      <c r="A106" s="54"/>
      <c r="B106" s="144" t="s">
        <v>85</v>
      </c>
      <c r="C106" s="140" t="s">
        <v>86</v>
      </c>
      <c r="D106" s="141">
        <v>2400</v>
      </c>
      <c r="E106" s="142"/>
      <c r="F106"/>
      <c r="G106"/>
      <c r="H106"/>
      <c r="I106"/>
      <c r="J106"/>
    </row>
    <row r="107" spans="1:10" s="1" customFormat="1" ht="19.5" customHeight="1">
      <c r="A107" s="10"/>
      <c r="B107" s="10"/>
      <c r="C107" s="57" t="s">
        <v>108</v>
      </c>
      <c r="D107" s="90"/>
      <c r="E107" s="90">
        <f>9552300</f>
        <v>9552300</v>
      </c>
      <c r="F107"/>
      <c r="G107"/>
      <c r="H107"/>
      <c r="I107"/>
      <c r="J107"/>
    </row>
    <row r="108" spans="1:10" s="1" customFormat="1" ht="19.5" customHeight="1">
      <c r="A108" s="10"/>
      <c r="B108" s="10"/>
      <c r="C108" s="99" t="s">
        <v>24</v>
      </c>
      <c r="D108" s="110"/>
      <c r="E108" s="110">
        <v>3007700</v>
      </c>
      <c r="F108"/>
      <c r="G108"/>
      <c r="H108"/>
      <c r="I108"/>
      <c r="J108"/>
    </row>
    <row r="109" spans="1:10" s="1" customFormat="1" ht="19.5" customHeight="1">
      <c r="A109" s="10"/>
      <c r="B109" s="59"/>
      <c r="C109" s="26" t="s">
        <v>25</v>
      </c>
      <c r="D109" s="102"/>
      <c r="E109" s="102">
        <v>31000</v>
      </c>
      <c r="F109"/>
      <c r="G109"/>
      <c r="H109"/>
      <c r="I109"/>
      <c r="J109"/>
    </row>
    <row r="110" spans="1:10" s="1" customFormat="1" ht="18.75" customHeight="1">
      <c r="A110" s="10"/>
      <c r="B110" s="86">
        <v>75414</v>
      </c>
      <c r="C110" s="138" t="s">
        <v>40</v>
      </c>
      <c r="D110" s="88">
        <f>D111</f>
        <v>12000</v>
      </c>
      <c r="E110" s="88">
        <f>E113</f>
        <v>12000</v>
      </c>
      <c r="F110"/>
      <c r="G110"/>
      <c r="H110"/>
      <c r="I110"/>
      <c r="J110"/>
    </row>
    <row r="111" spans="1:10" s="1" customFormat="1" ht="18.75" customHeight="1">
      <c r="A111" s="10"/>
      <c r="B111" s="72"/>
      <c r="C111" s="139" t="s">
        <v>76</v>
      </c>
      <c r="D111" s="52">
        <f>D112</f>
        <v>12000</v>
      </c>
      <c r="E111" s="52"/>
      <c r="F111"/>
      <c r="G111"/>
      <c r="H111"/>
      <c r="I111"/>
      <c r="J111"/>
    </row>
    <row r="112" spans="1:10" s="1" customFormat="1" ht="25.5">
      <c r="A112" s="10"/>
      <c r="B112" s="130">
        <v>6410</v>
      </c>
      <c r="C112" s="131" t="s">
        <v>39</v>
      </c>
      <c r="D112" s="102">
        <v>12000</v>
      </c>
      <c r="E112" s="102"/>
      <c r="F112"/>
      <c r="G112"/>
      <c r="H112"/>
      <c r="I112"/>
      <c r="J112"/>
    </row>
    <row r="113" spans="1:5" s="1" customFormat="1" ht="18.75" customHeight="1">
      <c r="A113" s="59"/>
      <c r="B113" s="59"/>
      <c r="C113" s="105" t="s">
        <v>50</v>
      </c>
      <c r="D113" s="102"/>
      <c r="E113" s="102">
        <v>12000</v>
      </c>
    </row>
    <row r="114" spans="1:5" ht="19.5" customHeight="1">
      <c r="A114" s="27">
        <v>851</v>
      </c>
      <c r="B114" s="16"/>
      <c r="C114" s="17" t="s">
        <v>16</v>
      </c>
      <c r="D114" s="34">
        <f>+D115</f>
        <v>2826000</v>
      </c>
      <c r="E114" s="34">
        <f>E115</f>
        <v>2826000</v>
      </c>
    </row>
    <row r="115" spans="1:5" ht="27.75" customHeight="1">
      <c r="A115" s="50"/>
      <c r="B115" s="48">
        <v>85156</v>
      </c>
      <c r="C115" s="35" t="s">
        <v>61</v>
      </c>
      <c r="D115" s="36">
        <f>D116+D118</f>
        <v>2826000</v>
      </c>
      <c r="E115" s="36">
        <f>SUM(E120:E121)</f>
        <v>2826000</v>
      </c>
    </row>
    <row r="116" spans="1:5" ht="30.75" customHeight="1">
      <c r="A116" s="43"/>
      <c r="B116" s="44"/>
      <c r="C116" s="58" t="s">
        <v>51</v>
      </c>
      <c r="D116" s="63">
        <f>D117</f>
        <v>114000</v>
      </c>
      <c r="E116" s="63"/>
    </row>
    <row r="117" spans="1:10" s="67" customFormat="1" ht="27.75" customHeight="1">
      <c r="A117" s="54"/>
      <c r="B117" s="130">
        <v>2110</v>
      </c>
      <c r="C117" s="131" t="s">
        <v>38</v>
      </c>
      <c r="D117" s="112">
        <v>114000</v>
      </c>
      <c r="E117" s="112"/>
      <c r="F117"/>
      <c r="G117"/>
      <c r="H117"/>
      <c r="I117"/>
      <c r="J117"/>
    </row>
    <row r="118" spans="1:5" ht="31.5" customHeight="1">
      <c r="A118" s="43"/>
      <c r="B118" s="44"/>
      <c r="C118" s="79" t="s">
        <v>62</v>
      </c>
      <c r="D118" s="80">
        <f>D119</f>
        <v>2712000</v>
      </c>
      <c r="E118" s="80"/>
    </row>
    <row r="119" spans="1:10" s="67" customFormat="1" ht="32.25" customHeight="1">
      <c r="A119" s="54"/>
      <c r="B119" s="130">
        <v>2110</v>
      </c>
      <c r="C119" s="131" t="s">
        <v>38</v>
      </c>
      <c r="D119" s="112">
        <v>2712000</v>
      </c>
      <c r="E119" s="112"/>
      <c r="F119"/>
      <c r="G119"/>
      <c r="H119"/>
      <c r="I119"/>
      <c r="J119"/>
    </row>
    <row r="120" spans="1:10" s="1" customFormat="1" ht="26.25" customHeight="1">
      <c r="A120" s="37"/>
      <c r="B120" s="38"/>
      <c r="C120" s="62" t="s">
        <v>64</v>
      </c>
      <c r="D120" s="52"/>
      <c r="E120" s="52">
        <v>114000</v>
      </c>
      <c r="F120"/>
      <c r="G120"/>
      <c r="H120"/>
      <c r="I120"/>
      <c r="J120"/>
    </row>
    <row r="121" spans="1:10" s="1" customFormat="1" ht="19.5" customHeight="1">
      <c r="A121" s="37"/>
      <c r="B121" s="38"/>
      <c r="C121" s="113" t="s">
        <v>63</v>
      </c>
      <c r="D121" s="102"/>
      <c r="E121" s="102">
        <v>2712000</v>
      </c>
      <c r="F121"/>
      <c r="G121"/>
      <c r="H121"/>
      <c r="I121"/>
      <c r="J121"/>
    </row>
    <row r="122" spans="1:5" ht="19.5" customHeight="1">
      <c r="A122" s="14">
        <v>852</v>
      </c>
      <c r="B122" s="15"/>
      <c r="C122" s="39" t="s">
        <v>48</v>
      </c>
      <c r="D122" s="40">
        <f>D123+D134+D139</f>
        <v>2441000</v>
      </c>
      <c r="E122" s="40">
        <f>E123+E134+E139</f>
        <v>2374000</v>
      </c>
    </row>
    <row r="123" spans="1:5" ht="19.5" customHeight="1">
      <c r="A123" s="45"/>
      <c r="B123" s="20">
        <v>85203</v>
      </c>
      <c r="C123" s="21" t="s">
        <v>17</v>
      </c>
      <c r="D123" s="51">
        <f>D124+D126+D128</f>
        <v>2190000</v>
      </c>
      <c r="E123" s="51">
        <f>SUM(E130:E133)</f>
        <v>2123000</v>
      </c>
    </row>
    <row r="124" spans="1:5" ht="19.5" customHeight="1">
      <c r="A124" s="45"/>
      <c r="B124" s="84"/>
      <c r="C124" s="62" t="s">
        <v>33</v>
      </c>
      <c r="D124" s="85">
        <f>D125</f>
        <v>2112000</v>
      </c>
      <c r="E124" s="85"/>
    </row>
    <row r="125" spans="1:10" s="67" customFormat="1" ht="26.25" customHeight="1">
      <c r="A125" s="43"/>
      <c r="B125" s="127">
        <v>2110</v>
      </c>
      <c r="C125" s="128" t="s">
        <v>38</v>
      </c>
      <c r="D125" s="112">
        <v>2112000</v>
      </c>
      <c r="E125" s="111"/>
      <c r="F125"/>
      <c r="G125"/>
      <c r="H125"/>
      <c r="I125"/>
      <c r="J125"/>
    </row>
    <row r="126" spans="1:5" s="1" customFormat="1" ht="19.5" customHeight="1">
      <c r="A126" s="45"/>
      <c r="B126" s="96"/>
      <c r="C126" s="133" t="s">
        <v>77</v>
      </c>
      <c r="D126" s="63">
        <f>D127</f>
        <v>11000</v>
      </c>
      <c r="E126" s="156"/>
    </row>
    <row r="127" spans="1:10" s="67" customFormat="1" ht="26.25" customHeight="1">
      <c r="A127" s="43"/>
      <c r="B127" s="130">
        <v>6410</v>
      </c>
      <c r="C127" s="131" t="s">
        <v>39</v>
      </c>
      <c r="D127" s="141">
        <v>11000</v>
      </c>
      <c r="E127" s="142"/>
      <c r="F127"/>
      <c r="G127"/>
      <c r="H127"/>
      <c r="I127"/>
      <c r="J127"/>
    </row>
    <row r="128" spans="1:5" ht="19.5" customHeight="1">
      <c r="A128" s="53"/>
      <c r="B128" s="53"/>
      <c r="C128" s="60" t="s">
        <v>42</v>
      </c>
      <c r="D128" s="56">
        <f>D129</f>
        <v>67000</v>
      </c>
      <c r="E128" s="56"/>
    </row>
    <row r="129" spans="1:10" s="67" customFormat="1" ht="19.5" customHeight="1">
      <c r="A129" s="53"/>
      <c r="B129" s="145" t="s">
        <v>81</v>
      </c>
      <c r="C129" s="131" t="s">
        <v>80</v>
      </c>
      <c r="D129" s="116">
        <v>67000</v>
      </c>
      <c r="E129" s="103"/>
      <c r="F129"/>
      <c r="G129"/>
      <c r="H129"/>
      <c r="I129"/>
      <c r="J129"/>
    </row>
    <row r="130" spans="1:10" s="1" customFormat="1" ht="25.5" customHeight="1">
      <c r="A130" s="37"/>
      <c r="B130" s="38"/>
      <c r="C130" s="91" t="s">
        <v>45</v>
      </c>
      <c r="D130" s="56"/>
      <c r="E130" s="56">
        <v>750000</v>
      </c>
      <c r="F130"/>
      <c r="G130"/>
      <c r="H130"/>
      <c r="I130"/>
      <c r="J130"/>
    </row>
    <row r="131" spans="1:10" s="1" customFormat="1" ht="27.75" customHeight="1">
      <c r="A131" s="37"/>
      <c r="B131" s="38"/>
      <c r="C131" s="79" t="s">
        <v>52</v>
      </c>
      <c r="D131" s="110"/>
      <c r="E131" s="110">
        <v>1200000</v>
      </c>
      <c r="F131"/>
      <c r="G131"/>
      <c r="H131"/>
      <c r="I131"/>
      <c r="J131"/>
    </row>
    <row r="132" spans="1:10" s="1" customFormat="1" ht="27.75" customHeight="1">
      <c r="A132" s="37"/>
      <c r="B132" s="38"/>
      <c r="C132" s="147" t="s">
        <v>100</v>
      </c>
      <c r="D132" s="90"/>
      <c r="E132" s="90">
        <v>162000</v>
      </c>
      <c r="F132"/>
      <c r="G132"/>
      <c r="H132"/>
      <c r="I132"/>
      <c r="J132"/>
    </row>
    <row r="133" spans="1:5" s="1" customFormat="1" ht="25.5" customHeight="1">
      <c r="A133" s="37"/>
      <c r="B133" s="83"/>
      <c r="C133" s="109" t="s">
        <v>101</v>
      </c>
      <c r="D133" s="123"/>
      <c r="E133" s="123">
        <v>11000</v>
      </c>
    </row>
    <row r="134" spans="1:5" ht="29.25" customHeight="1">
      <c r="A134" s="45"/>
      <c r="B134" s="28">
        <v>85212</v>
      </c>
      <c r="C134" s="41" t="s">
        <v>71</v>
      </c>
      <c r="D134" s="36">
        <f>D135</f>
        <v>17000</v>
      </c>
      <c r="E134" s="36">
        <f>SUM(E137:E137)</f>
        <v>17000</v>
      </c>
    </row>
    <row r="135" spans="1:5" ht="19.5" customHeight="1">
      <c r="A135" s="43"/>
      <c r="B135" s="25"/>
      <c r="C135" s="64" t="s">
        <v>102</v>
      </c>
      <c r="D135" s="65">
        <f>D136</f>
        <v>17000</v>
      </c>
      <c r="E135" s="65"/>
    </row>
    <row r="136" spans="1:10" s="67" customFormat="1" ht="24.75" customHeight="1">
      <c r="A136" s="43"/>
      <c r="B136" s="127">
        <v>2110</v>
      </c>
      <c r="C136" s="128" t="s">
        <v>38</v>
      </c>
      <c r="D136" s="112">
        <v>17000</v>
      </c>
      <c r="E136" s="111"/>
      <c r="F136"/>
      <c r="G136"/>
      <c r="H136"/>
      <c r="I136"/>
      <c r="J136"/>
    </row>
    <row r="137" spans="1:10" s="1" customFormat="1" ht="19.5" customHeight="1">
      <c r="A137" s="45"/>
      <c r="B137" s="96"/>
      <c r="C137" s="10" t="s">
        <v>103</v>
      </c>
      <c r="D137" s="90"/>
      <c r="E137" s="90">
        <v>17000</v>
      </c>
      <c r="F137"/>
      <c r="G137"/>
      <c r="H137"/>
      <c r="I137"/>
      <c r="J137"/>
    </row>
    <row r="138" spans="1:10" s="1" customFormat="1" ht="19.5" customHeight="1">
      <c r="A138" s="155"/>
      <c r="B138" s="150"/>
      <c r="C138" s="151"/>
      <c r="D138" s="154"/>
      <c r="E138" s="154"/>
      <c r="F138"/>
      <c r="G138"/>
      <c r="H138"/>
      <c r="I138"/>
      <c r="J138"/>
    </row>
    <row r="139" spans="1:5" ht="19.5" customHeight="1">
      <c r="A139" s="10"/>
      <c r="B139" s="86">
        <v>85231</v>
      </c>
      <c r="C139" s="35" t="s">
        <v>34</v>
      </c>
      <c r="D139" s="88">
        <f>D140</f>
        <v>234000</v>
      </c>
      <c r="E139" s="88">
        <f>E142</f>
        <v>234000</v>
      </c>
    </row>
    <row r="140" spans="1:5" ht="21.75" customHeight="1">
      <c r="A140" s="10"/>
      <c r="B140" s="87"/>
      <c r="C140" s="58" t="s">
        <v>106</v>
      </c>
      <c r="D140" s="52">
        <f>D141</f>
        <v>234000</v>
      </c>
      <c r="E140" s="92"/>
    </row>
    <row r="141" spans="1:10" s="67" customFormat="1" ht="28.5" customHeight="1">
      <c r="A141" s="43"/>
      <c r="B141" s="127">
        <v>2110</v>
      </c>
      <c r="C141" s="128" t="s">
        <v>38</v>
      </c>
      <c r="D141" s="112">
        <v>234000</v>
      </c>
      <c r="E141" s="112"/>
      <c r="F141"/>
      <c r="G141"/>
      <c r="H141"/>
      <c r="I141"/>
      <c r="J141"/>
    </row>
    <row r="142" spans="1:10" s="1" customFormat="1" ht="19.5" customHeight="1">
      <c r="A142" s="10"/>
      <c r="B142" s="10"/>
      <c r="C142" s="108" t="s">
        <v>65</v>
      </c>
      <c r="D142" s="90"/>
      <c r="E142" s="90">
        <v>234000</v>
      </c>
      <c r="F142"/>
      <c r="G142"/>
      <c r="H142"/>
      <c r="I142"/>
      <c r="J142"/>
    </row>
    <row r="143" spans="1:5" ht="19.5" customHeight="1">
      <c r="A143" s="14">
        <v>853</v>
      </c>
      <c r="B143" s="15"/>
      <c r="C143" s="39" t="s">
        <v>53</v>
      </c>
      <c r="D143" s="40">
        <f>D144+D149+D153</f>
        <v>496000</v>
      </c>
      <c r="E143" s="40">
        <f>E144</f>
        <v>496000</v>
      </c>
    </row>
    <row r="144" spans="1:5" ht="19.5" customHeight="1">
      <c r="A144" s="45"/>
      <c r="B144" s="20">
        <v>85321</v>
      </c>
      <c r="C144" s="21" t="s">
        <v>54</v>
      </c>
      <c r="D144" s="51">
        <f>D145+D147</f>
        <v>496000</v>
      </c>
      <c r="E144" s="51">
        <f>SUM(E149:E152)</f>
        <v>496000</v>
      </c>
    </row>
    <row r="145" spans="1:5" ht="22.5" customHeight="1">
      <c r="A145" s="45"/>
      <c r="B145" s="84"/>
      <c r="C145" s="62" t="s">
        <v>66</v>
      </c>
      <c r="D145" s="85">
        <f>D146</f>
        <v>492000</v>
      </c>
      <c r="E145" s="85"/>
    </row>
    <row r="146" spans="1:10" s="67" customFormat="1" ht="32.25" customHeight="1">
      <c r="A146" s="43"/>
      <c r="B146" s="127">
        <v>2110</v>
      </c>
      <c r="C146" s="128" t="s">
        <v>38</v>
      </c>
      <c r="D146" s="112">
        <v>492000</v>
      </c>
      <c r="E146" s="112"/>
      <c r="F146"/>
      <c r="G146"/>
      <c r="H146"/>
      <c r="I146"/>
      <c r="J146"/>
    </row>
    <row r="147" spans="1:5" ht="27" customHeight="1">
      <c r="A147" s="53"/>
      <c r="B147" s="53"/>
      <c r="C147" s="91" t="s">
        <v>104</v>
      </c>
      <c r="D147" s="56">
        <f>D148</f>
        <v>4000</v>
      </c>
      <c r="E147" s="56"/>
    </row>
    <row r="148" spans="1:10" s="67" customFormat="1" ht="26.25" customHeight="1">
      <c r="A148" s="53"/>
      <c r="B148" s="130">
        <v>6410</v>
      </c>
      <c r="C148" s="131" t="s">
        <v>39</v>
      </c>
      <c r="D148" s="116">
        <v>4000</v>
      </c>
      <c r="E148" s="103"/>
      <c r="F148"/>
      <c r="G148"/>
      <c r="H148"/>
      <c r="I148"/>
      <c r="J148"/>
    </row>
    <row r="149" spans="1:5" ht="19.5" customHeight="1">
      <c r="A149" s="10"/>
      <c r="B149" s="10"/>
      <c r="C149" s="120" t="s">
        <v>108</v>
      </c>
      <c r="D149" s="106"/>
      <c r="E149" s="122">
        <v>375000</v>
      </c>
    </row>
    <row r="150" spans="1:5" ht="19.5" customHeight="1">
      <c r="A150" s="10"/>
      <c r="B150" s="10"/>
      <c r="C150" s="119" t="s">
        <v>24</v>
      </c>
      <c r="D150" s="104"/>
      <c r="E150" s="110">
        <v>60000</v>
      </c>
    </row>
    <row r="151" spans="1:5" ht="19.5" customHeight="1">
      <c r="A151" s="10"/>
      <c r="B151" s="10"/>
      <c r="C151" s="10" t="s">
        <v>25</v>
      </c>
      <c r="D151" s="68"/>
      <c r="E151" s="90">
        <v>57000</v>
      </c>
    </row>
    <row r="152" spans="1:5" ht="19.5" customHeight="1">
      <c r="A152" s="59"/>
      <c r="B152" s="59"/>
      <c r="C152" s="121" t="s">
        <v>50</v>
      </c>
      <c r="D152" s="116"/>
      <c r="E152" s="123">
        <v>4000</v>
      </c>
    </row>
    <row r="153" ht="12.75">
      <c r="E153" s="124"/>
    </row>
    <row r="155" spans="3:5" ht="12.75">
      <c r="C155" s="159"/>
      <c r="D155" s="160"/>
      <c r="E155" s="160"/>
    </row>
    <row r="156" spans="3:5" ht="12.75">
      <c r="C156" s="161" t="s">
        <v>109</v>
      </c>
      <c r="D156" s="160"/>
      <c r="E156" s="162" t="s">
        <v>110</v>
      </c>
    </row>
    <row r="157" spans="3:5" ht="12.75">
      <c r="C157" s="161" t="s">
        <v>111</v>
      </c>
      <c r="D157" s="160"/>
      <c r="E157" s="162" t="s">
        <v>112</v>
      </c>
    </row>
    <row r="158" spans="3:5" ht="12.75">
      <c r="C158" s="159"/>
      <c r="D158" s="160"/>
      <c r="E158" s="162" t="s">
        <v>113</v>
      </c>
    </row>
  </sheetData>
  <printOptions horizontalCentered="1"/>
  <pageMargins left="0.7874015748031497" right="0.7874015748031497" top="0.5905511811023623" bottom="0.5511811023622047" header="0.5118110236220472" footer="0.4330708661417323"/>
  <pageSetup firstPageNumber="70" useFirstPageNumber="1" horizontalDpi="600" verticalDpi="600" orientation="landscape" paperSize="9" scale="8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Lublinie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Wydział Finansowy</dc:creator>
  <cp:keywords/>
  <dc:description/>
  <cp:lastModifiedBy>UM</cp:lastModifiedBy>
  <cp:lastPrinted>2004-11-10T15:53:25Z</cp:lastPrinted>
  <dcterms:created xsi:type="dcterms:W3CDTF">2000-11-27T13:18:20Z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