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ojekt - dz.00" sheetId="1" r:id="rId1"/>
    <sheet name="wyliczenia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'projekt - dz.00'!$8:$8</definedName>
  </definedNames>
  <calcPr fullCalcOnLoad="1"/>
</workbook>
</file>

<file path=xl/sharedStrings.xml><?xml version="1.0" encoding="utf-8"?>
<sst xmlns="http://schemas.openxmlformats.org/spreadsheetml/2006/main" count="82" uniqueCount="81">
  <si>
    <t>w złotych</t>
  </si>
  <si>
    <t>Treść</t>
  </si>
  <si>
    <t>Przychody</t>
  </si>
  <si>
    <t xml:space="preserve"> Rozchody</t>
  </si>
  <si>
    <t>Ogółem</t>
  </si>
  <si>
    <t>Nadwyżki z lat ubiegłych</t>
  </si>
  <si>
    <t>Materiały informacyjne do projektu budżetu miasta na 1998 rok</t>
  </si>
  <si>
    <t>Dział 00</t>
  </si>
  <si>
    <t>1) Nadwyżka środków z lat ubiegłych</t>
  </si>
  <si>
    <t>2) pożyczka - kanalizacja sanitarna w osiedlu</t>
  </si>
  <si>
    <t xml:space="preserve">   Nałkowskich II, rejonie Zalewu Zemborzyckiego</t>
  </si>
  <si>
    <t xml:space="preserve">    i osiedla Zemborzyce</t>
  </si>
  <si>
    <t xml:space="preserve">3) kredyt - kolektor sanitarny N-II </t>
  </si>
  <si>
    <t xml:space="preserve">4) kredyt - modernizacja urządzeń oświetlenia </t>
  </si>
  <si>
    <t>5) pożyczka - likwidacja kotłowni LO VII</t>
  </si>
  <si>
    <t>6) pożyczka - likwidacja kotłowni ZSz.Sam 2</t>
  </si>
  <si>
    <t>7) wpływy z emisji obligacji komunalnych</t>
  </si>
  <si>
    <t>Razem przychody</t>
  </si>
  <si>
    <t>Rozchody</t>
  </si>
  <si>
    <t>1) Wykup obligacji trzyletnich wyemitowanych w 1996 r</t>
  </si>
  <si>
    <t>2) Spłaty pożyczek (raty)</t>
  </si>
  <si>
    <t xml:space="preserve">    - kanalizacja sanitarna w rejonie </t>
  </si>
  <si>
    <t xml:space="preserve">      Zalewu Zemborzyckiego </t>
  </si>
  <si>
    <t xml:space="preserve">    - kolektor sanitarny  N-II  </t>
  </si>
  <si>
    <t xml:space="preserve">    - modernizacja urządzeń oświetlenia</t>
  </si>
  <si>
    <t xml:space="preserve">    - modernizacja kotłowni w szkołach</t>
  </si>
  <si>
    <t xml:space="preserve">      (Sz.P. Nr 24, ZSz Nr 6, LOVII,ZSzSam)</t>
  </si>
  <si>
    <t xml:space="preserve">   '- zakup nadwozi autobusowych do </t>
  </si>
  <si>
    <t xml:space="preserve">     przystosowania na trolejbusy</t>
  </si>
  <si>
    <t>3) Niedobór budżetowy</t>
  </si>
  <si>
    <t>Razem rozchody</t>
  </si>
  <si>
    <t>Dochody budżetu miasta na 1999 rok</t>
  </si>
  <si>
    <t>1/ Dochody gminy</t>
  </si>
  <si>
    <t>- dochody własne gminy</t>
  </si>
  <si>
    <t>- subwencja dla gminy</t>
  </si>
  <si>
    <t>- dotacje na zadania własne gminy</t>
  </si>
  <si>
    <t>- dotacje na zadania zlecone gminie</t>
  </si>
  <si>
    <t>2/ Dochody powiatu</t>
  </si>
  <si>
    <t>- dochody własne powiatu</t>
  </si>
  <si>
    <t>udział w podatku</t>
  </si>
  <si>
    <t>wpływy z usług</t>
  </si>
  <si>
    <t>wpływy z majątku</t>
  </si>
  <si>
    <t>- subwencja dla powiatu</t>
  </si>
  <si>
    <t>- fudnusz PFRON</t>
  </si>
  <si>
    <t>- dotacje na zadania własne powiatu (bieżące)</t>
  </si>
  <si>
    <t>- dotacje na zadania własne powiatu (inwestycyjne)</t>
  </si>
  <si>
    <t>- dotacje na zadania zlecone powiatowi</t>
  </si>
  <si>
    <t xml:space="preserve"> Wydatki budżetu miasta na 1998 rok</t>
  </si>
  <si>
    <t xml:space="preserve">   w tym:  inwestycje</t>
  </si>
  <si>
    <t xml:space="preserve">              modernizacje i remonty </t>
  </si>
  <si>
    <t xml:space="preserve"> - Potrzeby zgłoszone przez Wydziały i Jednostki</t>
  </si>
  <si>
    <t xml:space="preserve">Spłata zaciągniętych pożyczek i kredytów </t>
  </si>
  <si>
    <t>Spłaty otrzymanych krajowych pożyczek i kredytów</t>
  </si>
  <si>
    <t xml:space="preserve">Przychody ze sprzedaży innych papierów wartościowych </t>
  </si>
  <si>
    <t>Przychody z zaciągniętych pożyczek i kredytów na rynku krajowym</t>
  </si>
  <si>
    <t>Emisja obligacji</t>
  </si>
  <si>
    <t>Wykup innych papierów wartościowych</t>
  </si>
  <si>
    <t>Pożyczki i kredyty</t>
  </si>
  <si>
    <t xml:space="preserve">          Planowane przychody i rozchody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</si>
  <si>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</si>
  <si>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</si>
  <si>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</si>
  <si>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 xml:space="preserve">          na 2003 rok</t>
  </si>
  <si>
    <t>Wykup obligacji pięcioletnich wyemitowanych w 1998 roku</t>
  </si>
  <si>
    <t>Informacje uzupełniające</t>
  </si>
  <si>
    <t xml:space="preserve">  2) emisja obligacji - 30.000.000 zł</t>
  </si>
  <si>
    <t xml:space="preserve">      - dochodów własnych budżetu miasta w kwocie 13.883.000 zł</t>
  </si>
  <si>
    <t>Wolne środki stanowiące nadwyżkę środków pieniężnych na rachunku bieżącym budżetu miasta wynikającą z rozliczeń z lat ubiegłych</t>
  </si>
  <si>
    <t xml:space="preserve">      - wolnych środków, stanowiących nadwyżkę środków pieniężnych na rachunku bieżącym budżetu miasta wynikającą  </t>
  </si>
  <si>
    <t xml:space="preserve">        z rozliczeń z lat ubiegłych w kwocie 1.500.000 zł</t>
  </si>
  <si>
    <t>II Finansowanie rozchodów</t>
  </si>
  <si>
    <t xml:space="preserve">  1) wykup obligacji w kwocie 16.000.000 zł sfinansowany zostanie z:</t>
  </si>
  <si>
    <t xml:space="preserve">  2) spłata kredytów i pożyczek w kwocie 2.883.000 zł sfinansowana zostanie z:</t>
  </si>
  <si>
    <t xml:space="preserve">      - wpływów ze sprzedaży udziałów Przedsiębiorstwa Piekarskiego Sp. z o.o. w kwocie 1.383.000 zł</t>
  </si>
  <si>
    <t xml:space="preserve">      - wpływów ze sprzedaży udziałów Przedsiębiorstwa Piekarskiego Sp. z o.o. w kwocie 2.117.000 zł</t>
  </si>
  <si>
    <t>Prezydenta Miasta Lublin</t>
  </si>
  <si>
    <t xml:space="preserve">  1) pożyczki i kredyty - 4.768.000 zł</t>
  </si>
  <si>
    <t xml:space="preserve">I Pokrycie deficytu budżetowego - 34.768.000 zł </t>
  </si>
  <si>
    <t>z dnia 19 lutego 2003 roku</t>
  </si>
  <si>
    <t>Załącznik Nr 5</t>
  </si>
  <si>
    <t>do Zarządzenia Nr 81/2003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</si>
</sst>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1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2" fillId="0" borderId="0" xfId="0" applyNumberFormat="1" applyFont="1" applyAlignment="1">
      <alignment horizontal="right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3" fontId="10" fillId="0" borderId="16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3" fontId="10" fillId="0" borderId="15" xfId="0" applyNumberFormat="1" applyFont="1" applyBorder="1" applyAlignment="1">
      <alignment wrapText="1"/>
    </xf>
    <xf numFmtId="0" fontId="9" fillId="2" borderId="5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B1">
      <selection activeCell="D3" sqref="D3"/>
    </sheetView>
  </sheetViews>
  <sheetFormatPr defaultColWidth="9.00390625" defaultRowHeight="12.75"/>
  <cols>
    <col min="1" max="1" width="9.125" style="28" customWidth="1"/>
    <col min="2" max="2" width="82.75390625" style="28" customWidth="1"/>
    <col min="3" max="3" width="25.00390625" style="28" customWidth="1"/>
    <col min="4" max="4" width="25.625" style="28" customWidth="1"/>
    <col min="5" max="5" width="11.625" style="28" bestFit="1" customWidth="1"/>
    <col min="6" max="6" width="12.125" style="28" bestFit="1" customWidth="1"/>
    <col min="7" max="8" width="9.125" style="28" customWidth="1"/>
    <col min="9" max="9" width="17.625" style="28" customWidth="1"/>
    <col min="10" max="16384" width="9.125" style="28" customWidth="1"/>
  </cols>
  <sheetData>
    <row r="1" spans="2:4" ht="12.75">
      <c r="B1" s="29"/>
      <c r="C1" s="30"/>
      <c r="D1" s="30" t="s">
        <v>79</v>
      </c>
    </row>
    <row r="2" spans="2:4" ht="18" customHeight="1">
      <c r="B2" s="38" t="s">
        <v>58</v>
      </c>
      <c r="C2" s="30"/>
      <c r="D2" s="30" t="s">
        <v>80</v>
      </c>
    </row>
    <row r="3" spans="2:4" ht="18" customHeight="1">
      <c r="B3" s="38" t="s">
        <v>62</v>
      </c>
      <c r="C3" s="30"/>
      <c r="D3" s="30" t="s">
        <v>75</v>
      </c>
    </row>
    <row r="4" spans="2:4" ht="12.75">
      <c r="B4" s="31"/>
      <c r="C4" s="30"/>
      <c r="D4" s="30" t="s">
        <v>78</v>
      </c>
    </row>
    <row r="5" ht="3.75" customHeight="1">
      <c r="B5" s="31"/>
    </row>
    <row r="6" spans="1:4" ht="13.5" thickBot="1">
      <c r="A6" s="39"/>
      <c r="B6" s="32"/>
      <c r="C6" s="32"/>
      <c r="D6" s="33" t="s">
        <v>0</v>
      </c>
    </row>
    <row r="7" spans="1:4" ht="22.5" customHeight="1" thickBot="1" thickTop="1">
      <c r="A7" s="40" t="s">
        <v>59</v>
      </c>
      <c r="B7" s="34" t="s">
        <v>1</v>
      </c>
      <c r="C7" s="35" t="s">
        <v>2</v>
      </c>
      <c r="D7" s="35" t="s">
        <v>3</v>
      </c>
    </row>
    <row r="8" spans="1:4" ht="14.25" thickBot="1" thickTop="1">
      <c r="A8" s="41">
        <v>1</v>
      </c>
      <c r="B8" s="36">
        <v>2</v>
      </c>
      <c r="C8" s="37">
        <v>3</v>
      </c>
      <c r="D8" s="37">
        <v>4</v>
      </c>
    </row>
    <row r="9" spans="1:5" ht="21.75" customHeight="1" thickTop="1">
      <c r="A9" s="42"/>
      <c r="B9" s="66" t="s">
        <v>4</v>
      </c>
      <c r="C9" s="45">
        <f>C10+C12+C16+C20</f>
        <v>39768000</v>
      </c>
      <c r="D9" s="46">
        <f>D14+D18</f>
        <v>18883000</v>
      </c>
      <c r="E9" s="67"/>
    </row>
    <row r="10" spans="1:8" s="53" customFormat="1" ht="19.5" customHeight="1">
      <c r="A10" s="49">
        <v>957</v>
      </c>
      <c r="B10" s="49" t="s">
        <v>5</v>
      </c>
      <c r="C10" s="50">
        <f>C11</f>
        <v>1500000</v>
      </c>
      <c r="D10" s="51"/>
      <c r="E10" s="68"/>
      <c r="F10" s="52"/>
      <c r="G10" s="52"/>
      <c r="H10" s="52"/>
    </row>
    <row r="11" spans="1:4" s="53" customFormat="1" ht="27.75" customHeight="1">
      <c r="A11" s="54"/>
      <c r="B11" s="57" t="s">
        <v>67</v>
      </c>
      <c r="C11" s="51">
        <v>1500000</v>
      </c>
      <c r="D11" s="51"/>
    </row>
    <row r="12" spans="1:4" s="53" customFormat="1" ht="19.5" customHeight="1">
      <c r="A12" s="56">
        <v>931</v>
      </c>
      <c r="B12" s="49" t="s">
        <v>53</v>
      </c>
      <c r="C12" s="50">
        <f>C13</f>
        <v>30000000</v>
      </c>
      <c r="D12" s="50"/>
    </row>
    <row r="13" spans="1:4" s="53" customFormat="1" ht="19.5" customHeight="1">
      <c r="A13" s="54"/>
      <c r="B13" s="55" t="s">
        <v>55</v>
      </c>
      <c r="C13" s="51">
        <v>30000000</v>
      </c>
      <c r="D13" s="50"/>
    </row>
    <row r="14" spans="1:8" s="53" customFormat="1" ht="19.5" customHeight="1">
      <c r="A14" s="56">
        <v>982</v>
      </c>
      <c r="B14" s="49" t="s">
        <v>56</v>
      </c>
      <c r="C14" s="50"/>
      <c r="D14" s="50">
        <f>D15</f>
        <v>16000000</v>
      </c>
      <c r="E14" s="52"/>
      <c r="F14" s="52"/>
      <c r="G14" s="52"/>
      <c r="H14" s="52"/>
    </row>
    <row r="15" spans="1:4" s="53" customFormat="1" ht="19.5" customHeight="1">
      <c r="A15" s="54"/>
      <c r="B15" s="57" t="s">
        <v>63</v>
      </c>
      <c r="C15" s="51"/>
      <c r="D15" s="51">
        <v>16000000</v>
      </c>
    </row>
    <row r="16" spans="1:4" s="53" customFormat="1" ht="19.5" customHeight="1">
      <c r="A16" s="56">
        <v>952</v>
      </c>
      <c r="B16" s="49" t="s">
        <v>54</v>
      </c>
      <c r="C16" s="50">
        <f>C17</f>
        <v>4768000</v>
      </c>
      <c r="D16" s="50"/>
    </row>
    <row r="17" spans="1:4" s="53" customFormat="1" ht="19.5" customHeight="1">
      <c r="A17" s="54"/>
      <c r="B17" s="55" t="s">
        <v>57</v>
      </c>
      <c r="C17" s="51">
        <f>3768000+1000000</f>
        <v>4768000</v>
      </c>
      <c r="D17" s="50"/>
    </row>
    <row r="18" spans="1:4" s="53" customFormat="1" ht="19.5" customHeight="1">
      <c r="A18" s="56">
        <v>992</v>
      </c>
      <c r="B18" s="49" t="s">
        <v>52</v>
      </c>
      <c r="C18" s="50"/>
      <c r="D18" s="50">
        <f>SUM(D19:D19)</f>
        <v>2883000</v>
      </c>
    </row>
    <row r="19" spans="1:4" s="53" customFormat="1" ht="19.5" customHeight="1">
      <c r="A19" s="54"/>
      <c r="B19" s="58" t="s">
        <v>51</v>
      </c>
      <c r="C19" s="59"/>
      <c r="D19" s="59">
        <v>2883000</v>
      </c>
    </row>
    <row r="20" spans="1:8" s="53" customFormat="1" ht="27.75" customHeight="1">
      <c r="A20" s="56">
        <v>943</v>
      </c>
      <c r="B20" s="60" t="s">
        <v>60</v>
      </c>
      <c r="C20" s="61">
        <f>C21</f>
        <v>3500000</v>
      </c>
      <c r="D20" s="61"/>
      <c r="E20" s="62"/>
      <c r="F20" s="62"/>
      <c r="G20" s="62"/>
      <c r="H20" s="62"/>
    </row>
    <row r="21" spans="1:8" s="53" customFormat="1" ht="19.5" customHeight="1">
      <c r="A21" s="63"/>
      <c r="B21" s="64" t="s">
        <v>61</v>
      </c>
      <c r="C21" s="65">
        <v>3500000</v>
      </c>
      <c r="D21" s="61"/>
      <c r="E21" s="62"/>
      <c r="F21" s="62"/>
      <c r="G21" s="62"/>
      <c r="H21" s="62"/>
    </row>
    <row r="22" spans="1:4" ht="7.5" customHeight="1">
      <c r="A22" s="43"/>
      <c r="B22" s="43"/>
      <c r="C22" s="43"/>
      <c r="D22" s="43"/>
    </row>
    <row r="23" spans="1:5" ht="15.75" customHeight="1">
      <c r="A23" s="32"/>
      <c r="B23" s="47" t="s">
        <v>64</v>
      </c>
      <c r="C23" s="32"/>
      <c r="D23" s="44"/>
      <c r="E23" s="32"/>
    </row>
    <row r="24" spans="1:4" ht="18.75" customHeight="1">
      <c r="A24"/>
      <c r="B24" s="48" t="s">
        <v>77</v>
      </c>
      <c r="C24"/>
      <c r="D24" s="3"/>
    </row>
    <row r="25" ht="12.75">
      <c r="B25" s="28" t="s">
        <v>76</v>
      </c>
    </row>
    <row r="26" ht="12.75">
      <c r="B26" s="28" t="s">
        <v>65</v>
      </c>
    </row>
    <row r="27" ht="18.75" customHeight="1">
      <c r="B27" s="28" t="s">
        <v>70</v>
      </c>
    </row>
    <row r="28" ht="12.75">
      <c r="B28" s="28" t="s">
        <v>71</v>
      </c>
    </row>
    <row r="29" ht="12.75">
      <c r="B29" s="28" t="s">
        <v>66</v>
      </c>
    </row>
    <row r="30" ht="12.75">
      <c r="B30" s="28" t="s">
        <v>74</v>
      </c>
    </row>
    <row r="31" ht="12.75">
      <c r="B31" s="28" t="s">
        <v>72</v>
      </c>
    </row>
    <row r="32" ht="12.75">
      <c r="B32" s="28" t="s">
        <v>68</v>
      </c>
    </row>
    <row r="33" ht="12.75">
      <c r="B33" s="28" t="s">
        <v>69</v>
      </c>
    </row>
    <row r="34" ht="12.75">
      <c r="B34" s="28" t="s">
        <v>73</v>
      </c>
    </row>
  </sheetData>
  <printOptions horizontalCentered="1"/>
  <pageMargins left="0.5905511811023623" right="0.5905511811023623" top="0.7086614173228347" bottom="0.6692913385826772" header="0.5118110236220472" footer="0.5118110236220472"/>
  <pageSetup firstPageNumber="211" useFirstPageNumber="1" horizontalDpi="300" verticalDpi="300" orientation="landscape" paperSize="9" scale="87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73"/>
  <sheetViews>
    <sheetView workbookViewId="0" topLeftCell="A27">
      <selection activeCell="E37" sqref="E37"/>
    </sheetView>
  </sheetViews>
  <sheetFormatPr defaultColWidth="9.00390625" defaultRowHeight="12.75"/>
  <cols>
    <col min="4" max="4" width="12.125" style="0" customWidth="1"/>
    <col min="5" max="5" width="11.875" style="0" customWidth="1"/>
    <col min="7" max="7" width="13.375" style="0" customWidth="1"/>
  </cols>
  <sheetData>
    <row r="2" ht="15.75">
      <c r="B2" s="2" t="s">
        <v>6</v>
      </c>
    </row>
    <row r="5" spans="5:6" ht="14.25">
      <c r="E5" s="12" t="s">
        <v>7</v>
      </c>
      <c r="F5" s="13"/>
    </row>
    <row r="8" ht="12.75">
      <c r="E8" s="7" t="s">
        <v>2</v>
      </c>
    </row>
    <row r="9" ht="12.75">
      <c r="E9" s="8"/>
    </row>
    <row r="10" spans="1:5" ht="21.75" customHeight="1">
      <c r="A10" t="s">
        <v>8</v>
      </c>
      <c r="E10" s="9">
        <v>12000000</v>
      </c>
    </row>
    <row r="11" spans="1:5" ht="21.75" customHeight="1">
      <c r="A11" t="s">
        <v>9</v>
      </c>
      <c r="E11" s="9"/>
    </row>
    <row r="12" spans="1:5" ht="12.75" customHeight="1">
      <c r="A12" t="s">
        <v>10</v>
      </c>
      <c r="E12" s="9"/>
    </row>
    <row r="13" spans="1:5" ht="16.5" customHeight="1">
      <c r="A13" t="s">
        <v>11</v>
      </c>
      <c r="E13" s="9">
        <v>1000000</v>
      </c>
    </row>
    <row r="14" spans="1:5" ht="14.25" customHeight="1">
      <c r="A14" t="s">
        <v>12</v>
      </c>
      <c r="E14" s="9">
        <v>1000000</v>
      </c>
    </row>
    <row r="15" spans="1:5" ht="21.75" customHeight="1">
      <c r="A15" t="s">
        <v>13</v>
      </c>
      <c r="E15" s="9">
        <v>200000</v>
      </c>
    </row>
    <row r="16" spans="1:5" ht="21.75" customHeight="1">
      <c r="A16" t="s">
        <v>14</v>
      </c>
      <c r="E16" s="9">
        <v>259000</v>
      </c>
    </row>
    <row r="17" spans="1:5" ht="21.75" customHeight="1">
      <c r="A17" t="s">
        <v>15</v>
      </c>
      <c r="E17" s="9">
        <v>175000</v>
      </c>
    </row>
    <row r="18" spans="1:5" ht="21.75" customHeight="1">
      <c r="A18" s="4" t="s">
        <v>16</v>
      </c>
      <c r="B18" s="4"/>
      <c r="C18" s="4"/>
      <c r="D18" s="4"/>
      <c r="E18" s="10">
        <v>20000000</v>
      </c>
    </row>
    <row r="19" spans="2:5" ht="21.75" customHeight="1">
      <c r="B19" s="1" t="s">
        <v>17</v>
      </c>
      <c r="C19" s="1"/>
      <c r="D19" s="1"/>
      <c r="E19" s="11">
        <f>SUM(E10:E18)</f>
        <v>34634000</v>
      </c>
    </row>
    <row r="20" ht="21.75" customHeight="1">
      <c r="E20" s="3"/>
    </row>
    <row r="21" spans="6:7" ht="21.75" customHeight="1">
      <c r="F21" s="16"/>
      <c r="G21" s="14" t="s">
        <v>18</v>
      </c>
    </row>
    <row r="22" spans="1:7" ht="21.75" customHeight="1">
      <c r="A22" t="s">
        <v>19</v>
      </c>
      <c r="F22" s="16"/>
      <c r="G22" s="3">
        <v>11000000</v>
      </c>
    </row>
    <row r="23" spans="1:7" ht="21.75" customHeight="1">
      <c r="A23" t="s">
        <v>20</v>
      </c>
      <c r="F23" s="16"/>
      <c r="G23" s="3">
        <f>SUM(E25:E31)</f>
        <v>1199000</v>
      </c>
    </row>
    <row r="24" spans="1:7" ht="21.75" customHeight="1">
      <c r="A24" s="23" t="s">
        <v>21</v>
      </c>
      <c r="B24" s="23"/>
      <c r="C24" s="23"/>
      <c r="D24" s="23"/>
      <c r="E24" s="23"/>
      <c r="F24" s="16"/>
      <c r="G24" s="3"/>
    </row>
    <row r="25" spans="1:7" ht="15.75" customHeight="1">
      <c r="A25" s="23" t="s">
        <v>22</v>
      </c>
      <c r="B25" s="23"/>
      <c r="C25" s="23"/>
      <c r="D25" s="23"/>
      <c r="E25" s="24">
        <v>520300</v>
      </c>
      <c r="F25" s="17"/>
      <c r="G25" s="3"/>
    </row>
    <row r="26" spans="1:7" ht="21.75" customHeight="1">
      <c r="A26" s="23" t="s">
        <v>23</v>
      </c>
      <c r="B26" s="23"/>
      <c r="C26" s="23"/>
      <c r="D26" s="23"/>
      <c r="E26" s="25">
        <v>333600</v>
      </c>
      <c r="F26" s="17"/>
      <c r="G26" s="3"/>
    </row>
    <row r="27" spans="1:7" ht="21.75" customHeight="1">
      <c r="A27" s="23" t="s">
        <v>24</v>
      </c>
      <c r="B27" s="23"/>
      <c r="C27" s="23"/>
      <c r="D27" s="23"/>
      <c r="E27" s="24">
        <v>169400</v>
      </c>
      <c r="F27" s="17"/>
      <c r="G27" s="3"/>
    </row>
    <row r="28" spans="1:7" ht="21.75" customHeight="1">
      <c r="A28" s="23" t="s">
        <v>25</v>
      </c>
      <c r="B28" s="23"/>
      <c r="C28" s="23"/>
      <c r="D28" s="23"/>
      <c r="E28" s="24"/>
      <c r="F28" s="17"/>
      <c r="G28" s="3"/>
    </row>
    <row r="29" spans="1:7" ht="21.75" customHeight="1">
      <c r="A29" s="23" t="s">
        <v>26</v>
      </c>
      <c r="B29" s="23"/>
      <c r="C29" s="23"/>
      <c r="D29" s="23"/>
      <c r="E29" s="24">
        <v>105700</v>
      </c>
      <c r="F29" s="17"/>
      <c r="G29" s="3"/>
    </row>
    <row r="30" spans="1:7" ht="21.75" customHeight="1">
      <c r="A30" s="23" t="s">
        <v>27</v>
      </c>
      <c r="B30" s="23"/>
      <c r="C30" s="23"/>
      <c r="D30" s="23"/>
      <c r="E30" s="24"/>
      <c r="F30" s="17"/>
      <c r="G30" s="3"/>
    </row>
    <row r="31" spans="1:7" ht="21.75" customHeight="1">
      <c r="A31" s="23" t="s">
        <v>28</v>
      </c>
      <c r="B31" s="23"/>
      <c r="D31" s="15"/>
      <c r="E31" s="18">
        <v>70000</v>
      </c>
      <c r="F31" s="17"/>
      <c r="G31" s="3"/>
    </row>
    <row r="32" spans="1:7" ht="21.75" customHeight="1">
      <c r="A32" s="4" t="s">
        <v>29</v>
      </c>
      <c r="B32" s="4"/>
      <c r="C32" s="4"/>
      <c r="D32" s="4"/>
      <c r="E32" s="4"/>
      <c r="F32" s="19"/>
      <c r="G32" s="5"/>
    </row>
    <row r="33" spans="2:7" ht="26.25" customHeight="1">
      <c r="B33" s="1" t="s">
        <v>30</v>
      </c>
      <c r="G33" s="6">
        <f>G32+G22+G23</f>
        <v>12199000</v>
      </c>
    </row>
    <row r="34" spans="2:7" ht="26.25" customHeight="1">
      <c r="B34" s="1"/>
      <c r="G34" s="6"/>
    </row>
    <row r="35" spans="2:7" ht="26.25" customHeight="1">
      <c r="B35" s="1"/>
      <c r="G35" s="6"/>
    </row>
    <row r="36" spans="2:7" ht="26.25" customHeight="1">
      <c r="B36" s="1"/>
      <c r="G36" s="6"/>
    </row>
    <row r="37" spans="2:7" ht="26.25" customHeight="1">
      <c r="B37" s="1"/>
      <c r="G37" s="6"/>
    </row>
    <row r="38" spans="2:7" ht="26.25" customHeight="1">
      <c r="B38" s="1"/>
      <c r="G38" s="6"/>
    </row>
    <row r="39" spans="1:7" ht="21.75" customHeight="1">
      <c r="A39" s="1" t="s">
        <v>31</v>
      </c>
      <c r="G39" s="6">
        <f>SUM(G40+G45)</f>
        <v>513358566</v>
      </c>
    </row>
    <row r="40" spans="1:7" ht="21.75" customHeight="1">
      <c r="A40" s="1" t="s">
        <v>32</v>
      </c>
      <c r="G40" s="6">
        <f>SUM(G41:G44)</f>
        <v>331258566</v>
      </c>
    </row>
    <row r="41" spans="1:7" s="20" customFormat="1" ht="14.25" customHeight="1">
      <c r="A41" s="26" t="s">
        <v>33</v>
      </c>
      <c r="G41" s="21">
        <v>229005912</v>
      </c>
    </row>
    <row r="42" spans="1:7" ht="13.5" customHeight="1">
      <c r="A42" s="27" t="s">
        <v>34</v>
      </c>
      <c r="G42" s="3">
        <v>83276654</v>
      </c>
    </row>
    <row r="43" spans="1:7" ht="13.5" customHeight="1">
      <c r="A43" s="27" t="s">
        <v>35</v>
      </c>
      <c r="G43" s="3">
        <v>110000</v>
      </c>
    </row>
    <row r="44" spans="1:7" ht="13.5" customHeight="1">
      <c r="A44" s="27" t="s">
        <v>36</v>
      </c>
      <c r="G44" s="3">
        <v>18866000</v>
      </c>
    </row>
    <row r="45" spans="1:7" ht="21.75" customHeight="1">
      <c r="A45" s="1" t="s">
        <v>37</v>
      </c>
      <c r="B45" s="1"/>
      <c r="G45" s="6">
        <f>SUM(G46:G54)</f>
        <v>182100000</v>
      </c>
    </row>
    <row r="46" spans="1:7" ht="13.5" customHeight="1">
      <c r="A46" s="27" t="s">
        <v>38</v>
      </c>
      <c r="G46" s="3">
        <f>SUM(D47:D49)</f>
        <v>6835000</v>
      </c>
    </row>
    <row r="47" spans="1:7" ht="13.5" customHeight="1">
      <c r="A47" s="27"/>
      <c r="B47" t="s">
        <v>39</v>
      </c>
      <c r="D47" s="3">
        <v>3490000</v>
      </c>
      <c r="G47" s="3"/>
    </row>
    <row r="48" spans="1:7" ht="13.5" customHeight="1">
      <c r="A48" s="27"/>
      <c r="B48" t="s">
        <v>40</v>
      </c>
      <c r="D48" s="3">
        <v>2575000</v>
      </c>
      <c r="G48" s="3"/>
    </row>
    <row r="49" spans="1:7" ht="13.5" customHeight="1">
      <c r="A49" s="27"/>
      <c r="B49" t="s">
        <v>41</v>
      </c>
      <c r="D49" s="3">
        <v>770000</v>
      </c>
      <c r="G49" s="3"/>
    </row>
    <row r="50" spans="1:7" ht="13.5" customHeight="1">
      <c r="A50" s="27" t="s">
        <v>42</v>
      </c>
      <c r="G50" s="3">
        <v>88545000</v>
      </c>
    </row>
    <row r="51" spans="1:7" ht="13.5" customHeight="1">
      <c r="A51" s="27" t="s">
        <v>43</v>
      </c>
      <c r="G51" s="3">
        <v>13440000</v>
      </c>
    </row>
    <row r="52" spans="1:7" ht="13.5" customHeight="1">
      <c r="A52" s="27" t="s">
        <v>44</v>
      </c>
      <c r="G52" s="3">
        <v>22000000</v>
      </c>
    </row>
    <row r="53" spans="1:7" ht="13.5" customHeight="1">
      <c r="A53" s="27" t="s">
        <v>45</v>
      </c>
      <c r="G53" s="3">
        <v>1300000</v>
      </c>
    </row>
    <row r="54" spans="1:7" ht="13.5" customHeight="1">
      <c r="A54" s="27" t="s">
        <v>46</v>
      </c>
      <c r="G54" s="3">
        <v>49980000</v>
      </c>
    </row>
    <row r="55" spans="1:7" ht="13.5" customHeight="1">
      <c r="A55" s="27"/>
      <c r="G55" s="3"/>
    </row>
    <row r="56" spans="1:7" ht="13.5" customHeight="1">
      <c r="A56" s="27"/>
      <c r="G56" s="3"/>
    </row>
    <row r="57" spans="1:7" ht="21.75" customHeight="1">
      <c r="A57" s="1" t="s">
        <v>47</v>
      </c>
      <c r="G57" s="6">
        <v>354186500</v>
      </c>
    </row>
    <row r="58" spans="1:7" ht="21.75" customHeight="1">
      <c r="A58" s="1"/>
      <c r="G58" s="6"/>
    </row>
    <row r="59" spans="1:7" ht="21.75" customHeight="1">
      <c r="A59" s="1"/>
      <c r="G59" s="6"/>
    </row>
    <row r="60" spans="1:7" ht="21.75" customHeight="1">
      <c r="A60" s="1"/>
      <c r="G60" s="6"/>
    </row>
    <row r="61" spans="1:7" ht="21.75" customHeight="1">
      <c r="A61" s="1"/>
      <c r="G61" s="6"/>
    </row>
    <row r="62" spans="1:7" ht="14.25" customHeight="1">
      <c r="A62" s="20"/>
      <c r="G62" s="3"/>
    </row>
    <row r="63" ht="16.5" customHeight="1">
      <c r="G63" s="3"/>
    </row>
    <row r="64" spans="1:7" ht="21.75" customHeight="1">
      <c r="A64" s="22" t="s">
        <v>48</v>
      </c>
      <c r="E64" s="3"/>
      <c r="G64" s="3"/>
    </row>
    <row r="65" spans="1:7" ht="15.75" customHeight="1">
      <c r="A65" s="22" t="s">
        <v>49</v>
      </c>
      <c r="E65" s="3"/>
      <c r="G65" s="3"/>
    </row>
    <row r="66" spans="1:7" ht="20.25" customHeight="1">
      <c r="A66" s="1" t="s">
        <v>50</v>
      </c>
      <c r="G66" s="6"/>
    </row>
    <row r="67" ht="12.75">
      <c r="G67" s="3"/>
    </row>
    <row r="68" ht="12.75">
      <c r="G68" s="3"/>
    </row>
    <row r="69" ht="12.75">
      <c r="G69" s="3"/>
    </row>
    <row r="70" ht="12.75">
      <c r="G70" s="3"/>
    </row>
    <row r="71" ht="12.75">
      <c r="G71" s="3"/>
    </row>
    <row r="72" ht="12.75">
      <c r="G72" s="3"/>
    </row>
    <row r="73" ht="12.75">
      <c r="G73" s="3"/>
    </row>
  </sheetData>
  <printOptions/>
  <pageMargins left="0.7874015748031497" right="0.7874015748031497" top="0.68" bottom="0.59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1">
      <selection activeCell="B11" sqref="A1:IV16384"/>
    </sheetView>
  </sheetViews>
  <sheetFormatPr defaultColWidth="9.00390625" defaultRowHeight="12.75"/>
  <sheetData/>
  <printOptions/>
  <pageMargins left="0.5118110236220472" right="0.1968503937007874" top="0.7086614173228347" bottom="0.7480314960629921" header="0.5118110236220472" footer="0.5118110236220472"/>
  <pageSetup orientation="landscape" paperSize="9" scale="85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2003-02-19T11:11:01Z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