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45" windowHeight="5190" tabRatio="607" activeTab="0"/>
  </bookViews>
  <sheets>
    <sheet name="PFOŚiGW" sheetId="1" r:id="rId1"/>
  </sheets>
  <definedNames>
    <definedName name="_xlnm.Print_Titles" localSheetId="0">'PFOŚiGW'!$8:$8</definedName>
  </definedNames>
  <calcPr fullCalcOnLoad="1"/>
</workbook>
</file>

<file path=xl/sharedStrings.xml><?xml version="1.0" encoding="utf-8"?>
<sst xmlns="http://schemas.openxmlformats.org/spreadsheetml/2006/main" count="56" uniqueCount="43">
  <si>
    <t>Dział</t>
  </si>
  <si>
    <t>Wyszczególnienie</t>
  </si>
  <si>
    <t>Stan środków obrotowych na początek roku</t>
  </si>
  <si>
    <t>Fundusz Ochrony Środowiska i Gospodarki Wodnej</t>
  </si>
  <si>
    <t>środki przekazane przez Marszałka Województwa z tytułu opłat za gospodarcze korzystanie ze środowiska</t>
  </si>
  <si>
    <t>Suma bilansowa</t>
  </si>
  <si>
    <t>Stan środków obrotowych na koniec roku</t>
  </si>
  <si>
    <t xml:space="preserve"> I   Przychody</t>
  </si>
  <si>
    <t xml:space="preserve">II    Wydatki </t>
  </si>
  <si>
    <t>gospodarka surowcami organicznymi</t>
  </si>
  <si>
    <t>likwidacja zagrożeń sanitarno-epidemicznych powierzchni ziemi i ekologiczne zagospodarowanie terenu</t>
  </si>
  <si>
    <t>Gospodarka komunalna i ochrona środowiska</t>
  </si>
  <si>
    <t>Przelewy redystrybucyjne</t>
  </si>
  <si>
    <t>0970</t>
  </si>
  <si>
    <t>Zakup usług pozostałych</t>
  </si>
  <si>
    <t>Wydatki inwestycyjne funduszy celowych</t>
  </si>
  <si>
    <t>Przewidywane wykonanie 
2003 roku</t>
  </si>
  <si>
    <t>Wpływy z różnych dochodów</t>
  </si>
  <si>
    <t>budowa odcinka kanalizacji sanitarnej w ul. Pancerniaków</t>
  </si>
  <si>
    <t>składowisko odpadów w Rokitnie</t>
  </si>
  <si>
    <t xml:space="preserve">wpływy z tytułu nałożonych kar przekazywane przez Inspektorat Ochrony Środowiska </t>
  </si>
  <si>
    <t>modernizacja oczyszczalni ścieków w Rokitnie</t>
  </si>
  <si>
    <t xml:space="preserve">odwodnienie ulicy Zbożowej </t>
  </si>
  <si>
    <t>odwodnienie ulicy Puławskiej przy al. Solidarności</t>
  </si>
  <si>
    <t>selektywna zbiórka odpadów niebezpiecznych (w tym zakup pojemników do zbiórki odpadów niebezpiecznych)</t>
  </si>
  <si>
    <t>w złotych</t>
  </si>
  <si>
    <t xml:space="preserve">   Powiatowego Funduszu Ochrony Środowiska i Gospodarki Wodnej </t>
  </si>
  <si>
    <t xml:space="preserve">         Plan przychodów i wydatków  </t>
  </si>
  <si>
    <t xml:space="preserve">                 na 2004 rok</t>
  </si>
  <si>
    <t>%
 5:4</t>
  </si>
  <si>
    <t xml:space="preserve">Rozdz.
§      </t>
  </si>
  <si>
    <t>odwodnienie ul. Botanicznej w okolicy posesji 13, 20</t>
  </si>
  <si>
    <t>do uchwały Nr</t>
  </si>
  <si>
    <t>Rady Miasta Lublin</t>
  </si>
  <si>
    <t xml:space="preserve">z dnia </t>
  </si>
  <si>
    <t>Plan na 2004 rok</t>
  </si>
  <si>
    <t>Zakup materiałów i wyposażenia</t>
  </si>
  <si>
    <t>odprowadzenie wód deszczowych z os. Rudnik i Bursaki</t>
  </si>
  <si>
    <t>program ochrony zlewni górnej Bystrzycy</t>
  </si>
  <si>
    <t>Załącznik Nr 11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</si>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</sst>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3" fontId="4" fillId="2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8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10" fontId="8" fillId="3" borderId="8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10" fontId="4" fillId="2" borderId="10" xfId="0" applyNumberFormat="1" applyFont="1" applyFill="1" applyBorder="1" applyAlignment="1">
      <alignment/>
    </xf>
    <xf numFmtId="10" fontId="4" fillId="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10" fontId="8" fillId="3" borderId="5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3" fontId="4" fillId="1" borderId="2" xfId="0" applyNumberFormat="1" applyFont="1" applyFill="1" applyBorder="1" applyAlignment="1">
      <alignment/>
    </xf>
    <xf numFmtId="3" fontId="8" fillId="0" borderId="8" xfId="0" applyNumberFormat="1" applyFont="1" applyBorder="1" applyAlignment="1">
      <alignment horizontal="right" wrapText="1"/>
    </xf>
    <xf numFmtId="3" fontId="8" fillId="0" borderId="13" xfId="0" applyNumberFormat="1" applyFont="1" applyBorder="1" applyAlignment="1">
      <alignment/>
    </xf>
    <xf numFmtId="10" fontId="8" fillId="3" borderId="2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4" fillId="1" borderId="2" xfId="0" applyFont="1" applyFill="1" applyBorder="1" applyAlignment="1">
      <alignment/>
    </xf>
    <xf numFmtId="10" fontId="4" fillId="1" borderId="10" xfId="0" applyNumberFormat="1" applyFont="1" applyFill="1" applyBorder="1" applyAlignment="1">
      <alignment/>
    </xf>
    <xf numFmtId="0" fontId="9" fillId="0" borderId="2" xfId="0" applyFont="1" applyBorder="1" applyAlignment="1">
      <alignment horizontal="left" wrapText="1"/>
    </xf>
    <xf numFmtId="3" fontId="9" fillId="0" borderId="2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10" fontId="8" fillId="0" borderId="2" xfId="0" applyNumberFormat="1" applyFont="1" applyBorder="1" applyAlignment="1">
      <alignment/>
    </xf>
    <xf numFmtId="0" fontId="9" fillId="0" borderId="15" xfId="0" applyFont="1" applyBorder="1" applyAlignment="1">
      <alignment horizontal="left" wrapText="1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3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 quotePrefix="1">
      <alignment horizontal="right"/>
    </xf>
    <xf numFmtId="3" fontId="9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/>
    </xf>
    <xf numFmtId="0" fontId="8" fillId="0" borderId="8" xfId="0" applyFont="1" applyBorder="1" applyAlignment="1">
      <alignment horizontal="left" wrapText="1"/>
    </xf>
    <xf numFmtId="3" fontId="8" fillId="0" borderId="13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/>
    </xf>
    <xf numFmtId="10" fontId="9" fillId="3" borderId="2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4" fillId="2" borderId="12" xfId="0" applyNumberFormat="1" applyFont="1" applyFill="1" applyBorder="1" applyAlignment="1">
      <alignment/>
    </xf>
    <xf numFmtId="3" fontId="4" fillId="1" borderId="12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 wrapText="1"/>
    </xf>
    <xf numFmtId="10" fontId="9" fillId="0" borderId="2" xfId="0" applyNumberFormat="1" applyFont="1" applyBorder="1" applyAlignment="1">
      <alignment horizontal="right" wrapText="1"/>
    </xf>
    <xf numFmtId="10" fontId="8" fillId="0" borderId="8" xfId="0" applyNumberFormat="1" applyFont="1" applyBorder="1" applyAlignment="1">
      <alignment horizontal="right" wrapText="1"/>
    </xf>
    <xf numFmtId="4" fontId="9" fillId="0" borderId="2" xfId="0" applyNumberFormat="1" applyFont="1" applyBorder="1" applyAlignment="1">
      <alignment horizontal="right" wrapText="1"/>
    </xf>
    <xf numFmtId="4" fontId="8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1" borderId="2" xfId="0" applyFont="1" applyFill="1" applyBorder="1" applyAlignment="1">
      <alignment/>
    </xf>
    <xf numFmtId="3" fontId="5" fillId="1" borderId="2" xfId="0" applyNumberFormat="1" applyFont="1" applyFill="1" applyBorder="1" applyAlignment="1">
      <alignment/>
    </xf>
    <xf numFmtId="3" fontId="9" fillId="0" borderId="7" xfId="0" applyNumberFormat="1" applyFont="1" applyBorder="1" applyAlignment="1">
      <alignment horizontal="right" wrapText="1"/>
    </xf>
    <xf numFmtId="10" fontId="5" fillId="1" borderId="12" xfId="0" applyNumberFormat="1" applyFont="1" applyFill="1" applyBorder="1" applyAlignment="1">
      <alignment/>
    </xf>
    <xf numFmtId="10" fontId="4" fillId="2" borderId="12" xfId="0" applyNumberFormat="1" applyFont="1" applyFill="1" applyBorder="1" applyAlignment="1">
      <alignment/>
    </xf>
    <xf numFmtId="10" fontId="4" fillId="3" borderId="12" xfId="0" applyNumberFormat="1" applyFont="1" applyFill="1" applyBorder="1" applyAlignment="1">
      <alignment/>
    </xf>
    <xf numFmtId="10" fontId="8" fillId="3" borderId="13" xfId="0" applyNumberFormat="1" applyFont="1" applyFill="1" applyBorder="1" applyAlignment="1">
      <alignment/>
    </xf>
    <xf numFmtId="3" fontId="5" fillId="1" borderId="7" xfId="0" applyNumberFormat="1" applyFont="1" applyFill="1" applyBorder="1" applyAlignment="1">
      <alignment/>
    </xf>
    <xf numFmtId="10" fontId="9" fillId="0" borderId="15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left" wrapText="1"/>
    </xf>
    <xf numFmtId="3" fontId="9" fillId="0" borderId="7" xfId="0" applyNumberFormat="1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10" fontId="9" fillId="3" borderId="7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workbookViewId="0" topLeftCell="B1">
      <selection activeCell="E48" sqref="E48:E50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69.625" style="0" customWidth="1"/>
    <col min="4" max="4" width="23.625" style="0" customWidth="1"/>
    <col min="5" max="5" width="20.25390625" style="0" customWidth="1"/>
    <col min="6" max="6" width="14.375" style="0" customWidth="1"/>
  </cols>
  <sheetData>
    <row r="1" spans="3:5" ht="15.75">
      <c r="C1" s="75" t="s">
        <v>27</v>
      </c>
      <c r="E1" s="85" t="s">
        <v>39</v>
      </c>
    </row>
    <row r="2" spans="1:5" ht="15.75">
      <c r="A2" s="75" t="s">
        <v>26</v>
      </c>
      <c r="C2" s="75"/>
      <c r="E2" s="85" t="s">
        <v>32</v>
      </c>
    </row>
    <row r="3" spans="3:5" ht="16.5" customHeight="1">
      <c r="C3" s="75" t="s">
        <v>28</v>
      </c>
      <c r="E3" s="85" t="s">
        <v>33</v>
      </c>
    </row>
    <row r="4" spans="3:5" ht="16.5" customHeight="1">
      <c r="C4" s="4"/>
      <c r="E4" s="85" t="s">
        <v>34</v>
      </c>
    </row>
    <row r="5" spans="1:6" ht="15.75" customHeight="1" thickBot="1">
      <c r="A5" s="1"/>
      <c r="B5" s="1"/>
      <c r="C5" s="1"/>
      <c r="F5" t="s">
        <v>25</v>
      </c>
    </row>
    <row r="6" spans="1:6" ht="22.5" customHeight="1" thickTop="1">
      <c r="A6" s="94" t="s">
        <v>0</v>
      </c>
      <c r="B6" s="93" t="s">
        <v>30</v>
      </c>
      <c r="C6" s="91" t="s">
        <v>1</v>
      </c>
      <c r="D6" s="93" t="s">
        <v>16</v>
      </c>
      <c r="E6" s="93" t="s">
        <v>35</v>
      </c>
      <c r="F6" s="93" t="s">
        <v>29</v>
      </c>
    </row>
    <row r="7" spans="1:6" ht="63.75" customHeight="1" thickBot="1">
      <c r="A7" s="92"/>
      <c r="B7" s="92"/>
      <c r="C7" s="92"/>
      <c r="D7" s="92"/>
      <c r="E7" s="92"/>
      <c r="F7" s="92"/>
    </row>
    <row r="8" spans="1:6" ht="14.25" thickBot="1" thickTop="1">
      <c r="A8" s="2">
        <v>1</v>
      </c>
      <c r="B8" s="2">
        <v>2</v>
      </c>
      <c r="C8" s="2">
        <v>3</v>
      </c>
      <c r="D8" s="3">
        <v>4</v>
      </c>
      <c r="E8" s="3">
        <v>5</v>
      </c>
      <c r="F8" s="5">
        <v>6</v>
      </c>
    </row>
    <row r="9" spans="1:11" s="15" customFormat="1" ht="23.25" customHeight="1" thickTop="1">
      <c r="A9" s="18"/>
      <c r="B9" s="18"/>
      <c r="C9" s="51" t="s">
        <v>2</v>
      </c>
      <c r="D9" s="52">
        <v>381840</v>
      </c>
      <c r="E9" s="53">
        <v>309840</v>
      </c>
      <c r="F9" s="84"/>
      <c r="G9"/>
      <c r="H9"/>
      <c r="I9"/>
      <c r="J9"/>
      <c r="K9"/>
    </row>
    <row r="10" spans="1:11" s="8" customFormat="1" ht="22.5" customHeight="1">
      <c r="A10" s="16"/>
      <c r="B10" s="17"/>
      <c r="C10" s="76" t="s">
        <v>7</v>
      </c>
      <c r="D10" s="77">
        <f>D11</f>
        <v>901000</v>
      </c>
      <c r="E10" s="83">
        <f>E11</f>
        <v>801000</v>
      </c>
      <c r="F10" s="79">
        <f aca="true" t="shared" si="0" ref="F10:F30">E10/D10</f>
        <v>0.8890122086570478</v>
      </c>
      <c r="G10"/>
      <c r="H10"/>
      <c r="I10"/>
      <c r="J10"/>
      <c r="K10"/>
    </row>
    <row r="11" spans="1:11" s="7" customFormat="1" ht="21.75" customHeight="1">
      <c r="A11" s="9">
        <v>900</v>
      </c>
      <c r="B11" s="10"/>
      <c r="C11" s="11" t="s">
        <v>11</v>
      </c>
      <c r="D11" s="6">
        <f>D12</f>
        <v>901000</v>
      </c>
      <c r="E11" s="6">
        <f>E12</f>
        <v>801000</v>
      </c>
      <c r="F11" s="80">
        <f t="shared" si="0"/>
        <v>0.8890122086570478</v>
      </c>
      <c r="G11"/>
      <c r="H11"/>
      <c r="I11"/>
      <c r="J11"/>
      <c r="K11"/>
    </row>
    <row r="12" spans="1:11" s="15" customFormat="1" ht="20.25" customHeight="1">
      <c r="A12" s="12"/>
      <c r="B12" s="20">
        <v>90011</v>
      </c>
      <c r="C12" s="21" t="s">
        <v>3</v>
      </c>
      <c r="D12" s="22">
        <f>D13+D15</f>
        <v>901000</v>
      </c>
      <c r="E12" s="22">
        <f>E13+E15</f>
        <v>801000</v>
      </c>
      <c r="F12" s="81">
        <f t="shared" si="0"/>
        <v>0.8890122086570478</v>
      </c>
      <c r="G12"/>
      <c r="H12"/>
      <c r="I12"/>
      <c r="J12"/>
      <c r="K12"/>
    </row>
    <row r="13" spans="1:11" s="15" customFormat="1" ht="30" customHeight="1">
      <c r="A13" s="12"/>
      <c r="B13" s="12"/>
      <c r="C13" s="13" t="s">
        <v>4</v>
      </c>
      <c r="D13" s="24">
        <f>D14</f>
        <v>900000</v>
      </c>
      <c r="E13" s="24">
        <f>E14</f>
        <v>800000</v>
      </c>
      <c r="F13" s="82">
        <f t="shared" si="0"/>
        <v>0.8888888888888888</v>
      </c>
      <c r="G13"/>
      <c r="H13"/>
      <c r="I13"/>
      <c r="J13"/>
      <c r="K13"/>
    </row>
    <row r="14" spans="1:11" s="57" customFormat="1" ht="20.25" customHeight="1">
      <c r="A14" s="58"/>
      <c r="B14" s="54">
        <v>2960</v>
      </c>
      <c r="C14" s="55" t="s">
        <v>12</v>
      </c>
      <c r="D14" s="56">
        <v>900000</v>
      </c>
      <c r="E14" s="61">
        <v>800000</v>
      </c>
      <c r="F14" s="65">
        <f t="shared" si="0"/>
        <v>0.8888888888888888</v>
      </c>
      <c r="G14"/>
      <c r="H14"/>
      <c r="I14"/>
      <c r="J14"/>
      <c r="K14"/>
    </row>
    <row r="15" spans="1:11" s="15" customFormat="1" ht="30.75" customHeight="1">
      <c r="A15" s="12"/>
      <c r="B15" s="12"/>
      <c r="C15" s="62" t="s">
        <v>20</v>
      </c>
      <c r="D15" s="24">
        <f>D16</f>
        <v>1000</v>
      </c>
      <c r="E15" s="37">
        <f>E16</f>
        <v>1000</v>
      </c>
      <c r="F15" s="25">
        <f t="shared" si="0"/>
        <v>1</v>
      </c>
      <c r="G15"/>
      <c r="H15"/>
      <c r="I15"/>
      <c r="J15"/>
      <c r="K15"/>
    </row>
    <row r="16" spans="1:11" s="57" customFormat="1" ht="18" customHeight="1">
      <c r="A16" s="66"/>
      <c r="B16" s="59" t="s">
        <v>13</v>
      </c>
      <c r="C16" s="47" t="s">
        <v>17</v>
      </c>
      <c r="D16" s="56">
        <v>1000</v>
      </c>
      <c r="E16" s="61">
        <v>1000</v>
      </c>
      <c r="F16" s="65">
        <f t="shared" si="0"/>
        <v>1</v>
      </c>
      <c r="G16"/>
      <c r="H16"/>
      <c r="I16"/>
      <c r="J16"/>
      <c r="K16"/>
    </row>
    <row r="17" spans="1:11" s="15" customFormat="1" ht="19.5" customHeight="1">
      <c r="A17" s="26"/>
      <c r="B17" s="12"/>
      <c r="C17" s="20" t="s">
        <v>5</v>
      </c>
      <c r="D17" s="22">
        <f>D9+D10</f>
        <v>1282840</v>
      </c>
      <c r="E17" s="22">
        <f>E9+E10</f>
        <v>1110840</v>
      </c>
      <c r="F17" s="38"/>
      <c r="G17"/>
      <c r="H17"/>
      <c r="I17"/>
      <c r="J17"/>
      <c r="K17"/>
    </row>
    <row r="18" spans="1:11" s="43" customFormat="1" ht="19.5" customHeight="1">
      <c r="A18" s="44"/>
      <c r="B18" s="44"/>
      <c r="C18" s="45" t="s">
        <v>8</v>
      </c>
      <c r="D18" s="35">
        <f>D19</f>
        <v>973000</v>
      </c>
      <c r="E18" s="69">
        <f>E19</f>
        <v>1076000</v>
      </c>
      <c r="F18" s="46">
        <f t="shared" si="0"/>
        <v>1.1058581706063721</v>
      </c>
      <c r="G18"/>
      <c r="H18"/>
      <c r="I18"/>
      <c r="J18"/>
      <c r="K18"/>
    </row>
    <row r="19" spans="1:11" s="15" customFormat="1" ht="20.25" customHeight="1">
      <c r="A19" s="10">
        <v>900</v>
      </c>
      <c r="B19" s="10"/>
      <c r="C19" s="11" t="s">
        <v>11</v>
      </c>
      <c r="D19" s="6">
        <f>D20</f>
        <v>973000</v>
      </c>
      <c r="E19" s="68">
        <f>E20</f>
        <v>1076000</v>
      </c>
      <c r="F19" s="27">
        <f t="shared" si="0"/>
        <v>1.1058581706063721</v>
      </c>
      <c r="G19"/>
      <c r="H19"/>
      <c r="I19"/>
      <c r="J19"/>
      <c r="K19"/>
    </row>
    <row r="20" spans="1:11" s="15" customFormat="1" ht="18.75" customHeight="1">
      <c r="A20" s="12"/>
      <c r="B20" s="20">
        <v>90011</v>
      </c>
      <c r="C20" s="21" t="s">
        <v>3</v>
      </c>
      <c r="D20" s="23">
        <f>D21+D23+D26+D29+D31+D33+D35+D37+D39+D43+D41</f>
        <v>973000</v>
      </c>
      <c r="E20" s="23">
        <f>E21+E23+E26+E29+E31+E33+E35+E37+E39+E43+E41</f>
        <v>1076000</v>
      </c>
      <c r="F20" s="28">
        <f t="shared" si="0"/>
        <v>1.1058581706063721</v>
      </c>
      <c r="G20"/>
      <c r="H20"/>
      <c r="I20"/>
      <c r="J20"/>
      <c r="K20"/>
    </row>
    <row r="21" spans="1:11" s="15" customFormat="1" ht="19.5" customHeight="1">
      <c r="A21" s="12"/>
      <c r="B21" s="12"/>
      <c r="C21" s="13" t="s">
        <v>9</v>
      </c>
      <c r="D21" s="14">
        <f>D22</f>
        <v>486000</v>
      </c>
      <c r="E21" s="39">
        <f>E22</f>
        <v>386000</v>
      </c>
      <c r="F21" s="25">
        <f t="shared" si="0"/>
        <v>0.7942386831275721</v>
      </c>
      <c r="G21"/>
      <c r="H21"/>
      <c r="I21"/>
      <c r="J21"/>
      <c r="K21"/>
    </row>
    <row r="22" spans="1:11" s="57" customFormat="1" ht="18.75" customHeight="1">
      <c r="A22" s="58"/>
      <c r="B22" s="54">
        <v>4300</v>
      </c>
      <c r="C22" s="47" t="s">
        <v>14</v>
      </c>
      <c r="D22" s="56">
        <v>486000</v>
      </c>
      <c r="E22" s="61">
        <v>386000</v>
      </c>
      <c r="F22" s="65">
        <f t="shared" si="0"/>
        <v>0.7942386831275721</v>
      </c>
      <c r="G22"/>
      <c r="H22"/>
      <c r="I22"/>
      <c r="J22"/>
      <c r="K22"/>
    </row>
    <row r="23" spans="1:11" s="15" customFormat="1" ht="29.25" customHeight="1">
      <c r="A23" s="12"/>
      <c r="B23" s="29"/>
      <c r="C23" s="30" t="s">
        <v>10</v>
      </c>
      <c r="D23" s="14">
        <f>SUM(D24:D25)</f>
        <v>50000</v>
      </c>
      <c r="E23" s="39">
        <f>E25</f>
        <v>20000</v>
      </c>
      <c r="F23" s="31">
        <f t="shared" si="0"/>
        <v>0.4</v>
      </c>
      <c r="G23"/>
      <c r="H23"/>
      <c r="I23"/>
      <c r="J23"/>
      <c r="K23"/>
    </row>
    <row r="24" spans="1:11" s="57" customFormat="1" ht="20.25" customHeight="1">
      <c r="A24" s="58"/>
      <c r="B24" s="54">
        <v>4210</v>
      </c>
      <c r="C24" s="47" t="s">
        <v>36</v>
      </c>
      <c r="D24" s="56">
        <v>6228</v>
      </c>
      <c r="E24" s="40"/>
      <c r="F24" s="65"/>
      <c r="G24"/>
      <c r="H24"/>
      <c r="I24"/>
      <c r="J24"/>
      <c r="K24"/>
    </row>
    <row r="25" spans="1:11" s="57" customFormat="1" ht="21" customHeight="1">
      <c r="A25" s="58"/>
      <c r="B25" s="86">
        <v>4300</v>
      </c>
      <c r="C25" s="87" t="s">
        <v>14</v>
      </c>
      <c r="D25" s="88">
        <v>43772</v>
      </c>
      <c r="E25" s="89">
        <v>20000</v>
      </c>
      <c r="F25" s="90">
        <f t="shared" si="0"/>
        <v>0.4569130951293064</v>
      </c>
      <c r="G25"/>
      <c r="H25"/>
      <c r="I25"/>
      <c r="J25"/>
      <c r="K25"/>
    </row>
    <row r="26" spans="1:11" s="15" customFormat="1" ht="33.75" customHeight="1">
      <c r="A26" s="12"/>
      <c r="B26" s="29"/>
      <c r="C26" s="30" t="s">
        <v>24</v>
      </c>
      <c r="D26" s="14">
        <f>D27</f>
        <v>114000</v>
      </c>
      <c r="E26" s="39">
        <f>SUM(E27:E28)</f>
        <v>100000</v>
      </c>
      <c r="F26" s="31">
        <f t="shared" si="0"/>
        <v>0.8771929824561403</v>
      </c>
      <c r="G26"/>
      <c r="H26"/>
      <c r="I26"/>
      <c r="J26"/>
      <c r="K26"/>
    </row>
    <row r="27" spans="1:11" s="57" customFormat="1" ht="18" customHeight="1">
      <c r="A27" s="54"/>
      <c r="B27" s="54">
        <v>4210</v>
      </c>
      <c r="C27" s="47" t="s">
        <v>36</v>
      </c>
      <c r="D27" s="56">
        <v>114000</v>
      </c>
      <c r="E27" s="61">
        <v>50000</v>
      </c>
      <c r="F27" s="65">
        <f t="shared" si="0"/>
        <v>0.43859649122807015</v>
      </c>
      <c r="G27"/>
      <c r="H27"/>
      <c r="I27"/>
      <c r="J27"/>
      <c r="K27"/>
    </row>
    <row r="28" spans="1:11" s="57" customFormat="1" ht="19.5" customHeight="1">
      <c r="A28" s="58"/>
      <c r="B28" s="54">
        <v>4300</v>
      </c>
      <c r="C28" s="47" t="s">
        <v>14</v>
      </c>
      <c r="D28" s="56"/>
      <c r="E28" s="40">
        <v>50000</v>
      </c>
      <c r="F28" s="65"/>
      <c r="G28"/>
      <c r="H28"/>
      <c r="I28"/>
      <c r="J28"/>
      <c r="K28"/>
    </row>
    <row r="29" spans="1:11" s="15" customFormat="1" ht="19.5" customHeight="1">
      <c r="A29" s="12"/>
      <c r="B29" s="29"/>
      <c r="C29" s="62" t="s">
        <v>18</v>
      </c>
      <c r="D29" s="24">
        <f>D30</f>
        <v>50000</v>
      </c>
      <c r="E29" s="67">
        <f>E30</f>
        <v>190000</v>
      </c>
      <c r="F29" s="25">
        <f t="shared" si="0"/>
        <v>3.8</v>
      </c>
      <c r="G29"/>
      <c r="H29"/>
      <c r="I29"/>
      <c r="J29"/>
      <c r="K29"/>
    </row>
    <row r="30" spans="1:11" s="57" customFormat="1" ht="18.75" customHeight="1">
      <c r="A30" s="58"/>
      <c r="B30" s="54">
        <v>6110</v>
      </c>
      <c r="C30" s="47" t="s">
        <v>15</v>
      </c>
      <c r="D30" s="56">
        <v>50000</v>
      </c>
      <c r="E30" s="40">
        <v>190000</v>
      </c>
      <c r="F30" s="65">
        <f t="shared" si="0"/>
        <v>3.8</v>
      </c>
      <c r="G30"/>
      <c r="H30"/>
      <c r="I30"/>
      <c r="J30"/>
      <c r="K30"/>
    </row>
    <row r="31" spans="1:11" s="57" customFormat="1" ht="17.25" customHeight="1">
      <c r="A31" s="58"/>
      <c r="B31" s="29"/>
      <c r="C31" s="62" t="s">
        <v>21</v>
      </c>
      <c r="D31" s="62"/>
      <c r="E31" s="63">
        <f>E32</f>
        <v>200000</v>
      </c>
      <c r="F31" s="62"/>
      <c r="G31"/>
      <c r="H31"/>
      <c r="I31"/>
      <c r="J31"/>
      <c r="K31"/>
    </row>
    <row r="32" spans="1:11" s="57" customFormat="1" ht="21" customHeight="1">
      <c r="A32" s="58"/>
      <c r="B32" s="54">
        <v>6110</v>
      </c>
      <c r="C32" s="47" t="s">
        <v>15</v>
      </c>
      <c r="D32" s="47"/>
      <c r="E32" s="60">
        <v>200000</v>
      </c>
      <c r="F32" s="47"/>
      <c r="G32"/>
      <c r="H32"/>
      <c r="I32"/>
      <c r="J32"/>
      <c r="K32"/>
    </row>
    <row r="33" spans="1:11" s="57" customFormat="1" ht="17.25" customHeight="1">
      <c r="A33" s="58"/>
      <c r="B33" s="29"/>
      <c r="C33" s="62" t="s">
        <v>22</v>
      </c>
      <c r="D33" s="62"/>
      <c r="E33" s="63">
        <f>E34</f>
        <v>100000</v>
      </c>
      <c r="F33" s="62"/>
      <c r="G33"/>
      <c r="H33"/>
      <c r="I33"/>
      <c r="J33"/>
      <c r="K33"/>
    </row>
    <row r="34" spans="1:11" s="57" customFormat="1" ht="17.25" customHeight="1">
      <c r="A34" s="58"/>
      <c r="B34" s="54">
        <v>6110</v>
      </c>
      <c r="C34" s="47" t="s">
        <v>15</v>
      </c>
      <c r="D34" s="47"/>
      <c r="E34" s="60">
        <v>100000</v>
      </c>
      <c r="F34" s="47"/>
      <c r="G34"/>
      <c r="H34"/>
      <c r="I34"/>
      <c r="J34"/>
      <c r="K34"/>
    </row>
    <row r="35" spans="1:11" s="57" customFormat="1" ht="20.25" customHeight="1">
      <c r="A35" s="58"/>
      <c r="B35" s="29"/>
      <c r="C35" s="62" t="s">
        <v>23</v>
      </c>
      <c r="D35" s="62"/>
      <c r="E35" s="63">
        <f>E36</f>
        <v>45000</v>
      </c>
      <c r="F35" s="62"/>
      <c r="G35"/>
      <c r="H35"/>
      <c r="I35"/>
      <c r="J35"/>
      <c r="K35"/>
    </row>
    <row r="36" spans="1:11" s="57" customFormat="1" ht="17.25" customHeight="1">
      <c r="A36" s="58"/>
      <c r="B36" s="54">
        <v>6110</v>
      </c>
      <c r="C36" s="47" t="s">
        <v>15</v>
      </c>
      <c r="D36" s="47"/>
      <c r="E36" s="60">
        <v>45000</v>
      </c>
      <c r="F36" s="47"/>
      <c r="G36"/>
      <c r="H36"/>
      <c r="I36"/>
      <c r="J36"/>
      <c r="K36"/>
    </row>
    <row r="37" spans="1:11" s="57" customFormat="1" ht="17.25" customHeight="1">
      <c r="A37" s="58"/>
      <c r="B37" s="29"/>
      <c r="C37" s="62" t="s">
        <v>31</v>
      </c>
      <c r="D37" s="62"/>
      <c r="E37" s="63">
        <f>E38</f>
        <v>10000</v>
      </c>
      <c r="F37" s="62"/>
      <c r="G37"/>
      <c r="H37"/>
      <c r="I37"/>
      <c r="J37"/>
      <c r="K37"/>
    </row>
    <row r="38" spans="1:11" s="57" customFormat="1" ht="17.25" customHeight="1">
      <c r="A38" s="58"/>
      <c r="B38" s="54">
        <v>6110</v>
      </c>
      <c r="C38" s="47" t="s">
        <v>15</v>
      </c>
      <c r="D38" s="47"/>
      <c r="E38" s="60">
        <v>10000</v>
      </c>
      <c r="F38" s="47"/>
      <c r="G38"/>
      <c r="H38"/>
      <c r="I38"/>
      <c r="J38"/>
      <c r="K38"/>
    </row>
    <row r="39" spans="1:11" s="57" customFormat="1" ht="17.25" customHeight="1">
      <c r="A39" s="58"/>
      <c r="B39" s="29"/>
      <c r="C39" s="30" t="s">
        <v>38</v>
      </c>
      <c r="D39" s="74"/>
      <c r="E39" s="70">
        <f>E40</f>
        <v>25000</v>
      </c>
      <c r="F39" s="74"/>
      <c r="G39"/>
      <c r="H39"/>
      <c r="I39"/>
      <c r="J39"/>
      <c r="K39"/>
    </row>
    <row r="40" spans="1:11" s="57" customFormat="1" ht="17.25" customHeight="1">
      <c r="A40" s="58"/>
      <c r="B40" s="54">
        <v>4300</v>
      </c>
      <c r="C40" s="47" t="s">
        <v>14</v>
      </c>
      <c r="D40" s="73"/>
      <c r="E40" s="60">
        <v>25000</v>
      </c>
      <c r="F40" s="73"/>
      <c r="G40"/>
      <c r="H40"/>
      <c r="I40"/>
      <c r="J40"/>
      <c r="K40"/>
    </row>
    <row r="41" spans="1:11" s="57" customFormat="1" ht="18.75" customHeight="1">
      <c r="A41" s="12"/>
      <c r="B41" s="29"/>
      <c r="C41" s="62" t="s">
        <v>37</v>
      </c>
      <c r="D41" s="36">
        <f>D42</f>
        <v>200000</v>
      </c>
      <c r="E41" s="63"/>
      <c r="F41" s="72"/>
      <c r="G41"/>
      <c r="H41"/>
      <c r="I41"/>
      <c r="J41"/>
      <c r="K41"/>
    </row>
    <row r="42" spans="1:11" s="57" customFormat="1" ht="21" customHeight="1">
      <c r="A42" s="58"/>
      <c r="B42" s="54">
        <v>6110</v>
      </c>
      <c r="C42" s="47" t="s">
        <v>15</v>
      </c>
      <c r="D42" s="48">
        <v>200000</v>
      </c>
      <c r="E42" s="60"/>
      <c r="F42" s="71"/>
      <c r="G42"/>
      <c r="H42"/>
      <c r="I42"/>
      <c r="J42"/>
      <c r="K42"/>
    </row>
    <row r="43" spans="1:11" s="15" customFormat="1" ht="18.75" customHeight="1">
      <c r="A43" s="12"/>
      <c r="B43" s="29"/>
      <c r="C43" s="62" t="s">
        <v>19</v>
      </c>
      <c r="D43" s="24">
        <f>D44</f>
        <v>73000</v>
      </c>
      <c r="E43" s="37"/>
      <c r="F43" s="25"/>
      <c r="G43"/>
      <c r="H43"/>
      <c r="I43"/>
      <c r="J43"/>
      <c r="K43"/>
    </row>
    <row r="44" spans="1:11" s="57" customFormat="1" ht="18" customHeight="1">
      <c r="A44" s="58"/>
      <c r="B44" s="54">
        <v>6110</v>
      </c>
      <c r="C44" s="47" t="s">
        <v>15</v>
      </c>
      <c r="D44" s="56">
        <v>73000</v>
      </c>
      <c r="E44" s="40"/>
      <c r="F44" s="65"/>
      <c r="G44"/>
      <c r="H44"/>
      <c r="I44"/>
      <c r="J44"/>
      <c r="K44"/>
    </row>
    <row r="45" spans="1:11" s="43" customFormat="1" ht="20.25" customHeight="1">
      <c r="A45" s="41"/>
      <c r="B45" s="42"/>
      <c r="C45" s="49" t="s">
        <v>6</v>
      </c>
      <c r="D45" s="78">
        <f>D9+D10-D18</f>
        <v>309840</v>
      </c>
      <c r="E45" s="78">
        <f>E9+E10-E18</f>
        <v>34840</v>
      </c>
      <c r="F45" s="64"/>
      <c r="G45"/>
      <c r="H45"/>
      <c r="I45"/>
      <c r="J45"/>
      <c r="K45"/>
    </row>
    <row r="46" spans="1:11" s="15" customFormat="1" ht="19.5" customHeight="1">
      <c r="A46" s="19"/>
      <c r="B46" s="32"/>
      <c r="C46" s="33" t="s">
        <v>5</v>
      </c>
      <c r="D46" s="22">
        <f>D18+D45</f>
        <v>1282840</v>
      </c>
      <c r="E46" s="22">
        <f>E18+E45</f>
        <v>1110840</v>
      </c>
      <c r="F46" s="50"/>
      <c r="G46"/>
      <c r="H46"/>
      <c r="I46"/>
      <c r="J46"/>
      <c r="K46"/>
    </row>
    <row r="47" spans="7:11" s="15" customFormat="1" ht="19.5" customHeight="1">
      <c r="G47"/>
      <c r="H47"/>
      <c r="I47"/>
      <c r="J47"/>
      <c r="K47"/>
    </row>
    <row r="48" spans="4:11" s="15" customFormat="1" ht="19.5" customHeight="1">
      <c r="D48" s="34"/>
      <c r="E48" s="95" t="s">
        <v>40</v>
      </c>
      <c r="G48"/>
      <c r="H48"/>
      <c r="I48"/>
      <c r="J48"/>
      <c r="K48"/>
    </row>
    <row r="49" ht="15">
      <c r="E49" s="95" t="s">
        <v>41</v>
      </c>
    </row>
    <row r="50" ht="15">
      <c r="E50" s="95" t="s">
        <v>42</v>
      </c>
    </row>
  </sheetData>
  <mergeCells count="6">
    <mergeCell ref="C6:C7"/>
    <mergeCell ref="B6:B7"/>
    <mergeCell ref="A6:A7"/>
    <mergeCell ref="F6:F7"/>
    <mergeCell ref="D6:D7"/>
    <mergeCell ref="E6:E7"/>
  </mergeCells>
  <printOptions horizontalCentered="1"/>
  <pageMargins left="0.5905511811023623" right="0.5118110236220472" top="0.6692913385826772" bottom="0.5905511811023623" header="0.5905511811023623" footer="0.47"/>
  <pageSetup firstPageNumber="63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2003-12-09T13:10:48Z</cp:lastPrinted>
  <dcterms:created xsi:type="dcterms:W3CDTF">1998-12-12T11:41:09Z</dcterms:created>
  <cp:category/>
  <cp:version/>
  <cp:contentType/>
  <cp:contentStatus/>
</cp:coreProperties>
</file>