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5" windowWidth="9345" windowHeight="5190" tabRatio="607" activeTab="0"/>
  </bookViews>
  <sheets>
    <sheet name="GFOŚiGW" sheetId="1" r:id="rId1"/>
  </sheets>
  <definedNames>
    <definedName name="_xlnm.Print_Titles" localSheetId="0">'GFOŚiGW'!$9:$9</definedName>
  </definedNames>
  <calcPr fullCalcOnLoad="1"/>
</workbook>
</file>

<file path=xl/sharedStrings.xml><?xml version="1.0" encoding="utf-8"?>
<sst xmlns="http://schemas.openxmlformats.org/spreadsheetml/2006/main" count="99" uniqueCount="70">
  <si>
    <t>w złotych</t>
  </si>
  <si>
    <t>Dział</t>
  </si>
  <si>
    <t>Wyszczególnienie</t>
  </si>
  <si>
    <t>Stan środków obrotowych na początek roku</t>
  </si>
  <si>
    <t xml:space="preserve"> I Przychody</t>
  </si>
  <si>
    <t>Fundusz Ochrony Środowiska i Gospodarki Wodnej</t>
  </si>
  <si>
    <t>opłaty za usuwanie drzew lub krzewów</t>
  </si>
  <si>
    <t>kary za usuwanie drzew lub krzewów</t>
  </si>
  <si>
    <t>środki przekazane przez Marszałka Województwa z tytułu opłat za gospodarcze korzystanie ze środowiska</t>
  </si>
  <si>
    <t xml:space="preserve">odsetki </t>
  </si>
  <si>
    <t>Suma bilansowa</t>
  </si>
  <si>
    <t>II    Wydatki ogółem</t>
  </si>
  <si>
    <t>edukacja ekologiczna</t>
  </si>
  <si>
    <t>leczenie i konserwacja starodrzewu</t>
  </si>
  <si>
    <t>nasadzenia zieleni wysokiej oraz krzewów na terenie m. Lublina</t>
  </si>
  <si>
    <t>prace interwencyjne</t>
  </si>
  <si>
    <t>udział w kursach i szkoleniach naukowo - technicznych</t>
  </si>
  <si>
    <t>likwidacja niskiej emisji</t>
  </si>
  <si>
    <t>Stan środków obrotowych na koniec roku</t>
  </si>
  <si>
    <t>Gospodarka komunalna i ochrona środowiska</t>
  </si>
  <si>
    <t>dotacje z Wojewódzkiego Funduszu Ochrony Środowiska i Gospodarki Wodnej na realizację zadań z zakresu ochrony środowiska</t>
  </si>
  <si>
    <t>rekultywacja terenów zdegradowanych Lublina</t>
  </si>
  <si>
    <t>Przewidywane wykonanie
 2003 roku</t>
  </si>
  <si>
    <t>dofinansowanie utylizacji odpadów zielonych (biomasy) i gruzu budowlanego</t>
  </si>
  <si>
    <t>przebudowa Parku Ludowego</t>
  </si>
  <si>
    <t xml:space="preserve">Rozdz. 
§     </t>
  </si>
  <si>
    <t>Wpływy z różnych opłat</t>
  </si>
  <si>
    <t>Przelewy redystrybucyjne</t>
  </si>
  <si>
    <t>0690</t>
  </si>
  <si>
    <t>0970</t>
  </si>
  <si>
    <t>0920</t>
  </si>
  <si>
    <t>Pozostałe odsetki</t>
  </si>
  <si>
    <t>Zakup materiałów i wyposażenia</t>
  </si>
  <si>
    <t>Zakup usług pozostałych</t>
  </si>
  <si>
    <t>Wydatki na zakupy inwestycyjne funduszy celowych</t>
  </si>
  <si>
    <t>Wydatki inwestycyjne funduszy celowych</t>
  </si>
  <si>
    <t>zakup pojemników do selektywnej zbiórki odpadów</t>
  </si>
  <si>
    <t xml:space="preserve">Zakup usług pozostałych </t>
  </si>
  <si>
    <t>likwidacja zagrożeń powierzchni ziemi substancjami chemicznymi</t>
  </si>
  <si>
    <t>trwałe oznaczenie psów</t>
  </si>
  <si>
    <t xml:space="preserve">rewaloryzacja Ogrodu Saskiego </t>
  </si>
  <si>
    <t xml:space="preserve">sieć kanalizacji sanitarnej i deszczowej od ul. Dominikańskiej do ul. Podwale </t>
  </si>
  <si>
    <t>projekt rekultywacji terenu miejskiego przy ul. Janowskiej 76</t>
  </si>
  <si>
    <t>remont skarp odwodnych Zbiornika Zemborzyckiego</t>
  </si>
  <si>
    <t>Zakup usług remontowych</t>
  </si>
  <si>
    <t>odprowadzenie wód deszczowych z os. Rudnik i Bursaki</t>
  </si>
  <si>
    <t xml:space="preserve">kanalizacja sanitarna dla os. Rudnik i Bursaki </t>
  </si>
  <si>
    <t xml:space="preserve">Plan przychodów i wydatków </t>
  </si>
  <si>
    <t xml:space="preserve">Gminnego Funduszu Ochrony Środowiska i Gospodarki Wodnej </t>
  </si>
  <si>
    <t xml:space="preserve">              na 2004 rok</t>
  </si>
  <si>
    <t>Plan na 2004 rok</t>
  </si>
  <si>
    <t>% 
5:4</t>
  </si>
  <si>
    <t>do uchwały Nr</t>
  </si>
  <si>
    <t>Rady Miasta Lublin</t>
  </si>
  <si>
    <t xml:space="preserve">z dnia </t>
  </si>
  <si>
    <t>napowietrzanie warstw przydennych w Zbiorniku Zemborzyckim 
w miejscach namnażania sinic w celu zahamowania ich rozwoju</t>
  </si>
  <si>
    <t>Załącznik Nr 10</t>
  </si>
  <si>
    <t xml:space="preserve">Wpływy z różnych dochodów </t>
  </si>
  <si>
    <t>termomodernizacja obiektów szkolnych</t>
  </si>
  <si>
    <t>zabezpieczenie przeciwpowodziowe w cofce Zbiornika Zemborzyckiego 
i zabezpieczenie zapory czołowej</t>
  </si>
  <si>
    <t>pomoc placówkom użyteczności publicznej w zakładaniu terenów zieleni 
(w konsultacji z jednostkami pomocniczymi miasta)</t>
  </si>
  <si>
    <t>monitoring środowiska i tworzenie baz danych w Miejskim Banku Zanieczyszczeń Środowiska</t>
  </si>
  <si>
    <t>projekt remontu wylotu kolektora burzowego w ciągu ul. Muzycznej</t>
  </si>
  <si>
    <t>oczyszczenie stawów doczyszczających w oczyszczalni w Rokitnie</t>
  </si>
  <si>
    <t xml:space="preserve">ratowanie lubelskich kasztanowców przed inwazją szrotówka kasztanowcowiaczka </t>
  </si>
  <si>
    <t>kolektor sanitarny N - II</t>
  </si>
  <si>
    <t xml:space="preserve">zakup sorbentów dla wyposażenia Jednostki Ratowniczo-Gaśniczej Państwowej Straży Pożarnej </t>
  </si>
  <si>
    <t>PREZYDENT</t>
  </si>
  <si>
    <t>Miasta Lublin</t>
  </si>
  <si>
    <t>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</si>
</sst>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3" fontId="5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 wrapText="1"/>
    </xf>
    <xf numFmtId="3" fontId="6" fillId="0" borderId="4" xfId="0" applyNumberFormat="1" applyFont="1" applyBorder="1" applyAlignment="1">
      <alignment/>
    </xf>
    <xf numFmtId="10" fontId="6" fillId="0" borderId="5" xfId="0" applyNumberFormat="1" applyFont="1" applyBorder="1" applyAlignment="1">
      <alignment/>
    </xf>
    <xf numFmtId="10" fontId="6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1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10" fontId="6" fillId="0" borderId="3" xfId="0" applyNumberFormat="1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5" fillId="0" borderId="8" xfId="0" applyFont="1" applyBorder="1" applyAlignment="1">
      <alignment/>
    </xf>
    <xf numFmtId="3" fontId="6" fillId="0" borderId="0" xfId="0" applyNumberFormat="1" applyFont="1" applyAlignment="1">
      <alignment/>
    </xf>
    <xf numFmtId="3" fontId="5" fillId="1" borderId="1" xfId="0" applyNumberFormat="1" applyFont="1" applyFill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/>
    </xf>
    <xf numFmtId="10" fontId="5" fillId="1" borderId="1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10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6" fillId="0" borderId="11" xfId="0" applyFont="1" applyBorder="1" applyAlignment="1">
      <alignment vertical="center"/>
    </xf>
    <xf numFmtId="3" fontId="5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2" borderId="8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13" xfId="0" applyFont="1" applyBorder="1" applyAlignment="1">
      <alignment horizontal="left" wrapText="1"/>
    </xf>
    <xf numFmtId="3" fontId="7" fillId="0" borderId="1" xfId="0" applyNumberFormat="1" applyFont="1" applyBorder="1" applyAlignment="1">
      <alignment/>
    </xf>
    <xf numFmtId="10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10" fontId="7" fillId="0" borderId="13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 wrapText="1"/>
    </xf>
    <xf numFmtId="3" fontId="7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0" fontId="6" fillId="0" borderId="7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3" fontId="7" fillId="0" borderId="18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0" fontId="7" fillId="0" borderId="8" xfId="0" applyFont="1" applyBorder="1" applyAlignment="1">
      <alignment horizontal="left" wrapText="1"/>
    </xf>
    <xf numFmtId="0" fontId="5" fillId="0" borderId="8" xfId="0" applyFont="1" applyBorder="1" applyAlignment="1">
      <alignment wrapText="1"/>
    </xf>
    <xf numFmtId="10" fontId="5" fillId="0" borderId="8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3" fontId="5" fillId="2" borderId="8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wrapText="1"/>
    </xf>
    <xf numFmtId="0" fontId="7" fillId="0" borderId="20" xfId="0" applyFont="1" applyBorder="1" applyAlignment="1">
      <alignment/>
    </xf>
    <xf numFmtId="3" fontId="5" fillId="1" borderId="8" xfId="0" applyNumberFormat="1" applyFont="1" applyFill="1" applyBorder="1" applyAlignment="1">
      <alignment/>
    </xf>
    <xf numFmtId="0" fontId="6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3" fontId="7" fillId="0" borderId="7" xfId="0" applyNumberFormat="1" applyFont="1" applyBorder="1" applyAlignment="1">
      <alignment/>
    </xf>
    <xf numFmtId="10" fontId="7" fillId="0" borderId="2" xfId="0" applyNumberFormat="1" applyFont="1" applyBorder="1" applyAlignment="1">
      <alignment/>
    </xf>
    <xf numFmtId="10" fontId="5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10" fontId="6" fillId="0" borderId="1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3" fontId="6" fillId="0" borderId="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1" borderId="1" xfId="0" applyNumberFormat="1" applyFont="1" applyFill="1" applyBorder="1" applyAlignment="1">
      <alignment/>
    </xf>
    <xf numFmtId="3" fontId="5" fillId="1" borderId="8" xfId="0" applyNumberFormat="1" applyFont="1" applyFill="1" applyBorder="1" applyAlignment="1">
      <alignment/>
    </xf>
    <xf numFmtId="10" fontId="5" fillId="1" borderId="1" xfId="0" applyNumberFormat="1" applyFont="1" applyFill="1" applyBorder="1" applyAlignment="1">
      <alignment/>
    </xf>
    <xf numFmtId="0" fontId="0" fillId="0" borderId="20" xfId="0" applyBorder="1" applyAlignment="1">
      <alignment/>
    </xf>
    <xf numFmtId="10" fontId="7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6" xfId="0" applyFont="1" applyBorder="1" applyAlignment="1">
      <alignment horizontal="left" wrapText="1"/>
    </xf>
    <xf numFmtId="3" fontId="5" fillId="0" borderId="16" xfId="0" applyNumberFormat="1" applyFont="1" applyBorder="1" applyAlignment="1">
      <alignment horizontal="right" wrapText="1"/>
    </xf>
    <xf numFmtId="10" fontId="5" fillId="0" borderId="16" xfId="0" applyNumberFormat="1" applyFont="1" applyBorder="1" applyAlignment="1">
      <alignment/>
    </xf>
    <xf numFmtId="0" fontId="7" fillId="0" borderId="1" xfId="0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75" zoomScaleNormal="75" workbookViewId="0" topLeftCell="A1">
      <selection activeCell="E91" sqref="E91:E93"/>
    </sheetView>
  </sheetViews>
  <sheetFormatPr defaultColWidth="9.00390625" defaultRowHeight="12.75"/>
  <cols>
    <col min="1" max="1" width="7.375" style="12" customWidth="1"/>
    <col min="2" max="2" width="8.125" style="12" customWidth="1"/>
    <col min="3" max="3" width="72.25390625" style="12" customWidth="1"/>
    <col min="4" max="4" width="23.125" style="12" customWidth="1"/>
    <col min="5" max="5" width="19.25390625" style="12" customWidth="1"/>
    <col min="6" max="6" width="11.75390625" style="12" customWidth="1"/>
    <col min="14" max="16384" width="9.125" style="12" customWidth="1"/>
  </cols>
  <sheetData>
    <row r="1" spans="3:5" ht="15.75">
      <c r="C1" s="41" t="s">
        <v>47</v>
      </c>
      <c r="E1" s="104" t="s">
        <v>56</v>
      </c>
    </row>
    <row r="2" spans="1:13" s="41" customFormat="1" ht="15.75">
      <c r="A2" s="41" t="s">
        <v>48</v>
      </c>
      <c r="E2" s="104" t="s">
        <v>52</v>
      </c>
      <c r="G2"/>
      <c r="H2"/>
      <c r="I2"/>
      <c r="J2"/>
      <c r="K2"/>
      <c r="L2"/>
      <c r="M2"/>
    </row>
    <row r="3" spans="3:13" s="41" customFormat="1" ht="13.5" customHeight="1">
      <c r="C3" s="41" t="s">
        <v>49</v>
      </c>
      <c r="E3" s="104" t="s">
        <v>53</v>
      </c>
      <c r="G3"/>
      <c r="H3"/>
      <c r="I3"/>
      <c r="J3"/>
      <c r="K3"/>
      <c r="L3"/>
      <c r="M3"/>
    </row>
    <row r="4" spans="5:13" s="41" customFormat="1" ht="13.5" customHeight="1">
      <c r="E4" s="104" t="s">
        <v>54</v>
      </c>
      <c r="G4"/>
      <c r="H4"/>
      <c r="I4"/>
      <c r="J4"/>
      <c r="K4"/>
      <c r="L4"/>
      <c r="M4"/>
    </row>
    <row r="5" spans="5:13" s="41" customFormat="1" ht="13.5" customHeight="1">
      <c r="E5" s="86"/>
      <c r="G5"/>
      <c r="H5"/>
      <c r="I5"/>
      <c r="J5"/>
      <c r="K5"/>
      <c r="L5"/>
      <c r="M5"/>
    </row>
    <row r="6" spans="3:6" ht="15.75" thickBot="1">
      <c r="C6" s="2"/>
      <c r="E6" s="86"/>
      <c r="F6" s="12" t="s">
        <v>0</v>
      </c>
    </row>
    <row r="7" spans="1:13" s="2" customFormat="1" ht="33" customHeight="1" thickTop="1">
      <c r="A7" s="109" t="s">
        <v>1</v>
      </c>
      <c r="B7" s="109" t="s">
        <v>25</v>
      </c>
      <c r="C7" s="109" t="s">
        <v>2</v>
      </c>
      <c r="D7" s="109" t="s">
        <v>22</v>
      </c>
      <c r="E7" s="109" t="s">
        <v>50</v>
      </c>
      <c r="F7" s="109" t="s">
        <v>51</v>
      </c>
      <c r="G7"/>
      <c r="H7"/>
      <c r="I7"/>
      <c r="J7"/>
      <c r="K7"/>
      <c r="L7"/>
      <c r="M7"/>
    </row>
    <row r="8" spans="1:13" s="2" customFormat="1" ht="35.25" customHeight="1" thickBot="1">
      <c r="A8" s="110"/>
      <c r="B8" s="111"/>
      <c r="C8" s="110"/>
      <c r="D8" s="111"/>
      <c r="E8" s="112"/>
      <c r="F8" s="111"/>
      <c r="G8"/>
      <c r="H8"/>
      <c r="I8"/>
      <c r="J8"/>
      <c r="K8"/>
      <c r="L8"/>
      <c r="M8"/>
    </row>
    <row r="9" spans="1:6" ht="15.75" thickBot="1" thickTop="1">
      <c r="A9" s="28">
        <v>1</v>
      </c>
      <c r="B9" s="28">
        <v>2</v>
      </c>
      <c r="C9" s="28">
        <v>3</v>
      </c>
      <c r="D9" s="29">
        <v>4</v>
      </c>
      <c r="E9" s="29">
        <v>5</v>
      </c>
      <c r="F9" s="29">
        <v>6</v>
      </c>
    </row>
    <row r="10" spans="1:6" ht="24.75" customHeight="1" thickTop="1">
      <c r="A10" s="13"/>
      <c r="B10" s="13"/>
      <c r="C10" s="47" t="s">
        <v>3</v>
      </c>
      <c r="D10" s="48">
        <v>1163505</v>
      </c>
      <c r="E10" s="49">
        <v>1329710</v>
      </c>
      <c r="F10" s="98"/>
    </row>
    <row r="11" spans="1:6" ht="19.5" customHeight="1">
      <c r="A11" s="14"/>
      <c r="B11" s="30"/>
      <c r="C11" s="15" t="s">
        <v>4</v>
      </c>
      <c r="D11" s="25">
        <f>D12</f>
        <v>3846205</v>
      </c>
      <c r="E11" s="77">
        <f>E12</f>
        <v>2425000</v>
      </c>
      <c r="F11" s="31">
        <f aca="true" t="shared" si="0" ref="F11:F39">E11/D11</f>
        <v>0.6304916144615277</v>
      </c>
    </row>
    <row r="12" spans="1:6" ht="19.5" customHeight="1">
      <c r="A12" s="3">
        <v>900</v>
      </c>
      <c r="B12" s="4"/>
      <c r="C12" s="6" t="s">
        <v>19</v>
      </c>
      <c r="D12" s="1">
        <f>D13</f>
        <v>3846205</v>
      </c>
      <c r="E12" s="42">
        <f>E13</f>
        <v>2425000</v>
      </c>
      <c r="F12" s="32">
        <f t="shared" si="0"/>
        <v>0.6304916144615277</v>
      </c>
    </row>
    <row r="13" spans="1:6" ht="19.5" customHeight="1">
      <c r="A13" s="7"/>
      <c r="B13" s="16">
        <v>90011</v>
      </c>
      <c r="C13" s="17" t="s">
        <v>5</v>
      </c>
      <c r="D13" s="18">
        <f>D14+D16+D18+D20+D22</f>
        <v>3846205</v>
      </c>
      <c r="E13" s="18">
        <f>E14+E16+E18+E20+E22</f>
        <v>2425000</v>
      </c>
      <c r="F13" s="33">
        <f t="shared" si="0"/>
        <v>0.6304916144615277</v>
      </c>
    </row>
    <row r="14" spans="1:6" ht="19.5" customHeight="1">
      <c r="A14" s="7"/>
      <c r="B14" s="7"/>
      <c r="C14" s="8" t="s">
        <v>6</v>
      </c>
      <c r="D14" s="9">
        <f>D15</f>
        <v>1800000</v>
      </c>
      <c r="E14" s="38">
        <f>E15</f>
        <v>600000</v>
      </c>
      <c r="F14" s="10">
        <f t="shared" si="0"/>
        <v>0.3333333333333333</v>
      </c>
    </row>
    <row r="15" spans="1:13" s="54" customFormat="1" ht="19.5" customHeight="1">
      <c r="A15" s="55"/>
      <c r="B15" s="56" t="s">
        <v>28</v>
      </c>
      <c r="C15" s="51" t="s">
        <v>26</v>
      </c>
      <c r="D15" s="52">
        <v>1800000</v>
      </c>
      <c r="E15" s="62">
        <v>600000</v>
      </c>
      <c r="F15" s="53">
        <f t="shared" si="0"/>
        <v>0.3333333333333333</v>
      </c>
      <c r="G15"/>
      <c r="H15"/>
      <c r="I15"/>
      <c r="J15"/>
      <c r="K15"/>
      <c r="L15"/>
      <c r="M15"/>
    </row>
    <row r="16" spans="1:6" ht="19.5" customHeight="1">
      <c r="A16" s="7"/>
      <c r="B16" s="7"/>
      <c r="C16" s="22" t="s">
        <v>7</v>
      </c>
      <c r="D16" s="88">
        <f>D17</f>
        <v>50205</v>
      </c>
      <c r="E16" s="38">
        <f>E17</f>
        <v>25000</v>
      </c>
      <c r="F16" s="11">
        <f t="shared" si="0"/>
        <v>0.49795837068021115</v>
      </c>
    </row>
    <row r="17" spans="1:13" s="54" customFormat="1" ht="19.5" customHeight="1">
      <c r="A17" s="55"/>
      <c r="B17" s="56" t="s">
        <v>29</v>
      </c>
      <c r="C17" s="45" t="s">
        <v>57</v>
      </c>
      <c r="D17" s="52">
        <v>50205</v>
      </c>
      <c r="E17" s="62">
        <v>25000</v>
      </c>
      <c r="F17" s="53">
        <f t="shared" si="0"/>
        <v>0.49795837068021115</v>
      </c>
      <c r="G17"/>
      <c r="H17"/>
      <c r="I17"/>
      <c r="J17"/>
      <c r="K17"/>
      <c r="L17"/>
      <c r="M17"/>
    </row>
    <row r="18" spans="1:6" ht="28.5" customHeight="1">
      <c r="A18" s="7"/>
      <c r="B18" s="7"/>
      <c r="C18" s="22" t="s">
        <v>8</v>
      </c>
      <c r="D18" s="9">
        <f>D19</f>
        <v>1900000</v>
      </c>
      <c r="E18" s="38">
        <f>E19</f>
        <v>1800000</v>
      </c>
      <c r="F18" s="11">
        <f t="shared" si="0"/>
        <v>0.9473684210526315</v>
      </c>
    </row>
    <row r="19" spans="1:13" s="54" customFormat="1" ht="19.5" customHeight="1">
      <c r="A19" s="55"/>
      <c r="B19" s="50">
        <v>2960</v>
      </c>
      <c r="C19" s="45" t="s">
        <v>27</v>
      </c>
      <c r="D19" s="52">
        <v>1900000</v>
      </c>
      <c r="E19" s="62">
        <v>1800000</v>
      </c>
      <c r="F19" s="53">
        <f t="shared" si="0"/>
        <v>0.9473684210526315</v>
      </c>
      <c r="G19"/>
      <c r="H19"/>
      <c r="I19"/>
      <c r="J19"/>
      <c r="K19"/>
      <c r="L19"/>
      <c r="M19"/>
    </row>
    <row r="20" spans="1:6" ht="31.5" customHeight="1">
      <c r="A20" s="7"/>
      <c r="B20" s="7"/>
      <c r="C20" s="22" t="s">
        <v>20</v>
      </c>
      <c r="D20" s="9">
        <f>D21</f>
        <v>90000</v>
      </c>
      <c r="E20" s="38"/>
      <c r="F20" s="11"/>
    </row>
    <row r="21" spans="1:13" s="54" customFormat="1" ht="19.5" customHeight="1">
      <c r="A21" s="55"/>
      <c r="B21" s="50">
        <v>2960</v>
      </c>
      <c r="C21" s="45" t="s">
        <v>27</v>
      </c>
      <c r="D21" s="52">
        <v>90000</v>
      </c>
      <c r="E21" s="62"/>
      <c r="F21" s="53"/>
      <c r="G21"/>
      <c r="H21"/>
      <c r="I21"/>
      <c r="J21"/>
      <c r="K21"/>
      <c r="L21"/>
      <c r="M21"/>
    </row>
    <row r="22" spans="1:6" ht="19.5" customHeight="1">
      <c r="A22" s="7"/>
      <c r="B22" s="7"/>
      <c r="C22" s="22" t="s">
        <v>9</v>
      </c>
      <c r="D22" s="9">
        <f>D23</f>
        <v>6000</v>
      </c>
      <c r="E22" s="38"/>
      <c r="F22" s="11"/>
    </row>
    <row r="23" spans="1:13" s="54" customFormat="1" ht="19.5" customHeight="1">
      <c r="A23" s="55"/>
      <c r="B23" s="56" t="s">
        <v>30</v>
      </c>
      <c r="C23" s="45" t="s">
        <v>31</v>
      </c>
      <c r="D23" s="52">
        <v>6000</v>
      </c>
      <c r="E23" s="62"/>
      <c r="F23" s="53"/>
      <c r="G23"/>
      <c r="H23"/>
      <c r="I23"/>
      <c r="J23"/>
      <c r="K23"/>
      <c r="L23"/>
      <c r="M23"/>
    </row>
    <row r="24" spans="1:13" s="2" customFormat="1" ht="21.75" customHeight="1">
      <c r="A24" s="34"/>
      <c r="B24" s="34"/>
      <c r="C24" s="105" t="s">
        <v>10</v>
      </c>
      <c r="D24" s="106">
        <f>D10+D11</f>
        <v>5009710</v>
      </c>
      <c r="E24" s="106">
        <f>E10+E11</f>
        <v>3754710</v>
      </c>
      <c r="F24" s="107"/>
      <c r="G24"/>
      <c r="H24"/>
      <c r="I24"/>
      <c r="J24"/>
      <c r="K24"/>
      <c r="L24"/>
      <c r="M24"/>
    </row>
    <row r="25" spans="1:6" ht="19.5" customHeight="1">
      <c r="A25" s="35"/>
      <c r="B25" s="20"/>
      <c r="C25" s="15" t="s">
        <v>11</v>
      </c>
      <c r="D25" s="94">
        <f>D26</f>
        <v>3680000</v>
      </c>
      <c r="E25" s="95">
        <f>E26</f>
        <v>3010000</v>
      </c>
      <c r="F25" s="96">
        <f t="shared" si="0"/>
        <v>0.8179347826086957</v>
      </c>
    </row>
    <row r="26" spans="1:6" ht="19.5" customHeight="1">
      <c r="A26" s="3">
        <v>900</v>
      </c>
      <c r="B26" s="4"/>
      <c r="C26" s="6" t="s">
        <v>19</v>
      </c>
      <c r="D26" s="36">
        <f>D27</f>
        <v>3680000</v>
      </c>
      <c r="E26" s="73">
        <f>E27</f>
        <v>3010000</v>
      </c>
      <c r="F26" s="5">
        <f t="shared" si="0"/>
        <v>0.8179347826086957</v>
      </c>
    </row>
    <row r="27" spans="1:6" ht="19.5" customHeight="1">
      <c r="A27" s="7"/>
      <c r="B27" s="16">
        <v>90011</v>
      </c>
      <c r="C27" s="17" t="s">
        <v>5</v>
      </c>
      <c r="D27" s="37">
        <f>D28+D32+D34+D36+D38+D40+D42+D44+D46+D49+D51+D53+D55+D57+D59+D61+D63+D65+D67+D69+D71+D73+D75+D77+D79+D81+D83+D85</f>
        <v>3680000</v>
      </c>
      <c r="E27" s="37">
        <f>E28+E32+E34+E36+E38+E40+E42+E44+E46+E49+E51+E53+E55+E57+E59+E61+E63+E65+E67+E69+E71+E73+E75+E77+E79+E81+E83+E85</f>
        <v>3010000</v>
      </c>
      <c r="F27" s="83">
        <f t="shared" si="0"/>
        <v>0.8179347826086957</v>
      </c>
    </row>
    <row r="28" spans="1:6" ht="18" customHeight="1">
      <c r="A28" s="7"/>
      <c r="B28" s="7"/>
      <c r="C28" s="8" t="s">
        <v>12</v>
      </c>
      <c r="D28" s="9">
        <f>SUM(D29:D31)</f>
        <v>190000</v>
      </c>
      <c r="E28" s="38">
        <f>SUM(E29:E30)</f>
        <v>170000</v>
      </c>
      <c r="F28" s="19">
        <f t="shared" si="0"/>
        <v>0.8947368421052632</v>
      </c>
    </row>
    <row r="29" spans="1:13" s="54" customFormat="1" ht="21.75" customHeight="1">
      <c r="A29" s="55"/>
      <c r="B29" s="50">
        <v>4210</v>
      </c>
      <c r="C29" s="51" t="s">
        <v>32</v>
      </c>
      <c r="D29" s="52">
        <v>30000</v>
      </c>
      <c r="E29" s="62">
        <v>30000</v>
      </c>
      <c r="F29" s="57">
        <f t="shared" si="0"/>
        <v>1</v>
      </c>
      <c r="G29"/>
      <c r="H29"/>
      <c r="I29"/>
      <c r="J29"/>
      <c r="K29"/>
      <c r="L29"/>
      <c r="M29"/>
    </row>
    <row r="30" spans="1:13" s="54" customFormat="1" ht="23.25" customHeight="1">
      <c r="A30" s="55"/>
      <c r="B30" s="50">
        <v>4300</v>
      </c>
      <c r="C30" s="45" t="s">
        <v>33</v>
      </c>
      <c r="D30" s="52">
        <v>148600</v>
      </c>
      <c r="E30" s="62">
        <v>140000</v>
      </c>
      <c r="F30" s="53">
        <f t="shared" si="0"/>
        <v>0.9421265141318977</v>
      </c>
      <c r="G30"/>
      <c r="H30"/>
      <c r="I30"/>
      <c r="J30"/>
      <c r="K30"/>
      <c r="L30"/>
      <c r="M30"/>
    </row>
    <row r="31" spans="1:13" s="54" customFormat="1" ht="23.25" customHeight="1">
      <c r="A31" s="50"/>
      <c r="B31" s="50">
        <v>6120</v>
      </c>
      <c r="C31" s="45" t="s">
        <v>34</v>
      </c>
      <c r="D31" s="52">
        <v>11400</v>
      </c>
      <c r="E31" s="62"/>
      <c r="F31" s="53"/>
      <c r="G31"/>
      <c r="H31"/>
      <c r="I31"/>
      <c r="J31"/>
      <c r="K31"/>
      <c r="L31"/>
      <c r="M31"/>
    </row>
    <row r="32" spans="1:6" ht="19.5" customHeight="1">
      <c r="A32" s="7"/>
      <c r="B32" s="7"/>
      <c r="C32" s="22" t="s">
        <v>13</v>
      </c>
      <c r="D32" s="9">
        <f>D33</f>
        <v>150000</v>
      </c>
      <c r="E32" s="38">
        <f>E33</f>
        <v>80000</v>
      </c>
      <c r="F32" s="11">
        <f t="shared" si="0"/>
        <v>0.5333333333333333</v>
      </c>
    </row>
    <row r="33" spans="1:13" s="54" customFormat="1" ht="19.5" customHeight="1">
      <c r="A33" s="55"/>
      <c r="B33" s="50">
        <v>4300</v>
      </c>
      <c r="C33" s="45" t="s">
        <v>33</v>
      </c>
      <c r="D33" s="52">
        <v>150000</v>
      </c>
      <c r="E33" s="62">
        <v>80000</v>
      </c>
      <c r="F33" s="53">
        <f t="shared" si="0"/>
        <v>0.5333333333333333</v>
      </c>
      <c r="G33"/>
      <c r="H33"/>
      <c r="I33"/>
      <c r="J33"/>
      <c r="K33"/>
      <c r="L33"/>
      <c r="M33"/>
    </row>
    <row r="34" spans="1:6" ht="19.5" customHeight="1">
      <c r="A34" s="7"/>
      <c r="B34" s="7"/>
      <c r="C34" s="22" t="s">
        <v>14</v>
      </c>
      <c r="D34" s="9">
        <f>D35</f>
        <v>160000</v>
      </c>
      <c r="E34" s="38">
        <f>E35</f>
        <v>80000</v>
      </c>
      <c r="F34" s="11">
        <f t="shared" si="0"/>
        <v>0.5</v>
      </c>
    </row>
    <row r="35" spans="1:13" s="54" customFormat="1" ht="19.5" customHeight="1">
      <c r="A35" s="55"/>
      <c r="B35" s="50">
        <v>4300</v>
      </c>
      <c r="C35" s="45" t="s">
        <v>33</v>
      </c>
      <c r="D35" s="52">
        <v>160000</v>
      </c>
      <c r="E35" s="62">
        <v>80000</v>
      </c>
      <c r="F35" s="53">
        <f t="shared" si="0"/>
        <v>0.5</v>
      </c>
      <c r="G35"/>
      <c r="H35"/>
      <c r="I35"/>
      <c r="J35"/>
      <c r="K35"/>
      <c r="L35"/>
      <c r="M35"/>
    </row>
    <row r="36" spans="1:6" ht="32.25" customHeight="1">
      <c r="A36" s="7"/>
      <c r="B36" s="7"/>
      <c r="C36" s="22" t="s">
        <v>60</v>
      </c>
      <c r="D36" s="9">
        <f>D37</f>
        <v>130000</v>
      </c>
      <c r="E36" s="38">
        <f>E37</f>
        <v>80000</v>
      </c>
      <c r="F36" s="11">
        <f t="shared" si="0"/>
        <v>0.6153846153846154</v>
      </c>
    </row>
    <row r="37" spans="1:13" s="54" customFormat="1" ht="19.5" customHeight="1">
      <c r="A37" s="55"/>
      <c r="B37" s="50">
        <v>4300</v>
      </c>
      <c r="C37" s="45" t="s">
        <v>33</v>
      </c>
      <c r="D37" s="52">
        <v>130000</v>
      </c>
      <c r="E37" s="62">
        <v>80000</v>
      </c>
      <c r="F37" s="53">
        <f t="shared" si="0"/>
        <v>0.6153846153846154</v>
      </c>
      <c r="G37"/>
      <c r="H37"/>
      <c r="I37"/>
      <c r="J37"/>
      <c r="K37"/>
      <c r="L37"/>
      <c r="M37"/>
    </row>
    <row r="38" spans="1:13" ht="29.25" customHeight="1">
      <c r="A38" s="7"/>
      <c r="B38" s="21"/>
      <c r="C38" s="22" t="s">
        <v>61</v>
      </c>
      <c r="D38" s="9">
        <f>D39</f>
        <v>160000</v>
      </c>
      <c r="E38" s="38">
        <f>E39</f>
        <v>150000</v>
      </c>
      <c r="F38" s="11">
        <f t="shared" si="0"/>
        <v>0.9375</v>
      </c>
      <c r="G38" s="93"/>
      <c r="H38" s="93"/>
      <c r="I38" s="93"/>
      <c r="J38" s="93"/>
      <c r="K38" s="93"/>
      <c r="L38" s="93"/>
      <c r="M38" s="93"/>
    </row>
    <row r="39" spans="1:13" s="54" customFormat="1" ht="19.5" customHeight="1">
      <c r="A39" s="55"/>
      <c r="B39" s="50">
        <v>4300</v>
      </c>
      <c r="C39" s="45" t="s">
        <v>33</v>
      </c>
      <c r="D39" s="52">
        <v>160000</v>
      </c>
      <c r="E39" s="62">
        <v>150000</v>
      </c>
      <c r="F39" s="53">
        <f t="shared" si="0"/>
        <v>0.9375</v>
      </c>
      <c r="G39"/>
      <c r="H39"/>
      <c r="I39"/>
      <c r="J39"/>
      <c r="K39"/>
      <c r="L39"/>
      <c r="M39"/>
    </row>
    <row r="40" spans="1:6" ht="19.5" customHeight="1">
      <c r="A40" s="7"/>
      <c r="B40" s="21"/>
      <c r="C40" s="22" t="s">
        <v>17</v>
      </c>
      <c r="D40" s="9">
        <f>D41</f>
        <v>200000</v>
      </c>
      <c r="E40" s="38">
        <f>E41</f>
        <v>100000</v>
      </c>
      <c r="F40" s="11">
        <f aca="true" t="shared" si="1" ref="F40:F46">E40/D40</f>
        <v>0.5</v>
      </c>
    </row>
    <row r="41" spans="1:13" s="54" customFormat="1" ht="19.5" customHeight="1">
      <c r="A41" s="55"/>
      <c r="B41" s="50">
        <v>6110</v>
      </c>
      <c r="C41" s="45" t="s">
        <v>35</v>
      </c>
      <c r="D41" s="52">
        <v>200000</v>
      </c>
      <c r="E41" s="62">
        <v>100000</v>
      </c>
      <c r="F41" s="53">
        <f t="shared" si="1"/>
        <v>0.5</v>
      </c>
      <c r="G41"/>
      <c r="H41"/>
      <c r="I41"/>
      <c r="J41"/>
      <c r="K41"/>
      <c r="L41"/>
      <c r="M41"/>
    </row>
    <row r="42" spans="1:6" ht="19.5" customHeight="1">
      <c r="A42" s="7"/>
      <c r="B42" s="21"/>
      <c r="C42" s="39" t="s">
        <v>16</v>
      </c>
      <c r="D42" s="9">
        <f>D43</f>
        <v>12900</v>
      </c>
      <c r="E42" s="38">
        <f>E43</f>
        <v>30000</v>
      </c>
      <c r="F42" s="11">
        <f t="shared" si="1"/>
        <v>2.3255813953488373</v>
      </c>
    </row>
    <row r="43" spans="1:13" s="54" customFormat="1" ht="19.5" customHeight="1">
      <c r="A43" s="55"/>
      <c r="B43" s="50">
        <v>4300</v>
      </c>
      <c r="C43" s="45" t="s">
        <v>33</v>
      </c>
      <c r="D43" s="52">
        <v>12900</v>
      </c>
      <c r="E43" s="62">
        <v>30000</v>
      </c>
      <c r="F43" s="53">
        <f t="shared" si="1"/>
        <v>2.3255813953488373</v>
      </c>
      <c r="G43"/>
      <c r="H43"/>
      <c r="I43"/>
      <c r="J43"/>
      <c r="K43"/>
      <c r="L43"/>
      <c r="M43"/>
    </row>
    <row r="44" spans="1:6" ht="19.5" customHeight="1">
      <c r="A44" s="7"/>
      <c r="B44" s="21"/>
      <c r="C44" s="39" t="s">
        <v>21</v>
      </c>
      <c r="D44" s="9">
        <f>D45</f>
        <v>100000</v>
      </c>
      <c r="E44" s="38">
        <f>E45</f>
        <v>100000</v>
      </c>
      <c r="F44" s="11">
        <f t="shared" si="1"/>
        <v>1</v>
      </c>
    </row>
    <row r="45" spans="1:13" s="54" customFormat="1" ht="19.5" customHeight="1">
      <c r="A45" s="55"/>
      <c r="B45" s="50">
        <v>4300</v>
      </c>
      <c r="C45" s="45" t="s">
        <v>33</v>
      </c>
      <c r="D45" s="52">
        <v>100000</v>
      </c>
      <c r="E45" s="62">
        <v>100000</v>
      </c>
      <c r="F45" s="53">
        <f t="shared" si="1"/>
        <v>1</v>
      </c>
      <c r="G45"/>
      <c r="H45"/>
      <c r="I45"/>
      <c r="J45"/>
      <c r="K45"/>
      <c r="L45"/>
      <c r="M45"/>
    </row>
    <row r="46" spans="1:6" ht="29.25" customHeight="1">
      <c r="A46" s="7"/>
      <c r="B46" s="21"/>
      <c r="C46" s="66" t="s">
        <v>64</v>
      </c>
      <c r="D46" s="88">
        <f>SUM(D47:D48)</f>
        <v>50000</v>
      </c>
      <c r="E46" s="26">
        <f>E48</f>
        <v>40000</v>
      </c>
      <c r="F46" s="10">
        <f t="shared" si="1"/>
        <v>0.8</v>
      </c>
    </row>
    <row r="47" spans="1:13" s="54" customFormat="1" ht="20.25" customHeight="1">
      <c r="A47" s="55"/>
      <c r="B47" s="50">
        <v>4210</v>
      </c>
      <c r="C47" s="80" t="s">
        <v>32</v>
      </c>
      <c r="D47" s="52">
        <v>5500</v>
      </c>
      <c r="E47" s="62"/>
      <c r="F47" s="53"/>
      <c r="G47"/>
      <c r="H47"/>
      <c r="I47"/>
      <c r="J47"/>
      <c r="K47"/>
      <c r="L47"/>
      <c r="M47"/>
    </row>
    <row r="48" spans="1:13" s="54" customFormat="1" ht="20.25" customHeight="1">
      <c r="A48" s="55"/>
      <c r="B48" s="58">
        <v>4300</v>
      </c>
      <c r="C48" s="59" t="s">
        <v>33</v>
      </c>
      <c r="D48" s="60">
        <v>44500</v>
      </c>
      <c r="E48" s="74">
        <v>40000</v>
      </c>
      <c r="F48" s="61">
        <f>E48/D48</f>
        <v>0.898876404494382</v>
      </c>
      <c r="G48"/>
      <c r="H48"/>
      <c r="I48"/>
      <c r="J48"/>
      <c r="K48"/>
      <c r="L48"/>
      <c r="M48"/>
    </row>
    <row r="49" spans="1:6" ht="19.5" customHeight="1">
      <c r="A49" s="7"/>
      <c r="B49" s="21"/>
      <c r="C49" s="65" t="s">
        <v>36</v>
      </c>
      <c r="D49" s="88">
        <f>D50</f>
        <v>27100</v>
      </c>
      <c r="E49" s="26">
        <f>E50</f>
        <v>180000</v>
      </c>
      <c r="F49" s="10">
        <f>E49/D49</f>
        <v>6.642066420664206</v>
      </c>
    </row>
    <row r="50" spans="1:13" s="54" customFormat="1" ht="19.5" customHeight="1">
      <c r="A50" s="55"/>
      <c r="B50" s="50">
        <v>4210</v>
      </c>
      <c r="C50" s="69" t="s">
        <v>32</v>
      </c>
      <c r="D50" s="52">
        <v>27100</v>
      </c>
      <c r="E50" s="62">
        <v>180000</v>
      </c>
      <c r="F50" s="53">
        <f>E50/D50</f>
        <v>6.642066420664206</v>
      </c>
      <c r="G50"/>
      <c r="H50"/>
      <c r="I50"/>
      <c r="J50"/>
      <c r="K50"/>
      <c r="L50"/>
      <c r="M50"/>
    </row>
    <row r="51" spans="1:13" ht="19.5" customHeight="1">
      <c r="A51" s="78"/>
      <c r="B51" s="7"/>
      <c r="C51" s="39" t="s">
        <v>43</v>
      </c>
      <c r="D51" s="9"/>
      <c r="E51" s="38">
        <f>E52</f>
        <v>160000</v>
      </c>
      <c r="F51" s="11"/>
      <c r="G51" s="93"/>
      <c r="H51" s="93"/>
      <c r="I51" s="93"/>
      <c r="J51" s="93"/>
      <c r="K51" s="93"/>
      <c r="L51" s="93"/>
      <c r="M51" s="93"/>
    </row>
    <row r="52" spans="1:13" s="54" customFormat="1" ht="19.5" customHeight="1">
      <c r="A52" s="79"/>
      <c r="B52" s="50">
        <v>4270</v>
      </c>
      <c r="C52" s="45" t="s">
        <v>44</v>
      </c>
      <c r="D52" s="92"/>
      <c r="E52" s="81">
        <v>160000</v>
      </c>
      <c r="F52" s="82"/>
      <c r="G52"/>
      <c r="H52"/>
      <c r="I52"/>
      <c r="J52"/>
      <c r="K52"/>
      <c r="L52"/>
      <c r="M52"/>
    </row>
    <row r="53" spans="1:13" ht="19.5" customHeight="1">
      <c r="A53" s="7"/>
      <c r="B53" s="21"/>
      <c r="C53" s="65" t="s">
        <v>39</v>
      </c>
      <c r="D53" s="88"/>
      <c r="E53" s="26">
        <f>E54</f>
        <v>100000</v>
      </c>
      <c r="F53" s="10"/>
      <c r="G53" s="93"/>
      <c r="H53" s="93"/>
      <c r="I53" s="93"/>
      <c r="J53" s="93"/>
      <c r="K53" s="93"/>
      <c r="L53" s="93"/>
      <c r="M53" s="93"/>
    </row>
    <row r="54" spans="1:13" s="54" customFormat="1" ht="19.5" customHeight="1">
      <c r="A54" s="55"/>
      <c r="B54" s="50">
        <v>4300</v>
      </c>
      <c r="C54" s="69" t="s">
        <v>37</v>
      </c>
      <c r="D54" s="91"/>
      <c r="E54" s="67">
        <v>100000</v>
      </c>
      <c r="F54" s="57"/>
      <c r="G54"/>
      <c r="H54"/>
      <c r="I54"/>
      <c r="J54"/>
      <c r="K54"/>
      <c r="L54"/>
      <c r="M54"/>
    </row>
    <row r="55" spans="1:13" ht="27.75" customHeight="1">
      <c r="A55" s="7"/>
      <c r="B55" s="21"/>
      <c r="C55" s="65" t="s">
        <v>55</v>
      </c>
      <c r="D55" s="88"/>
      <c r="E55" s="26">
        <f>E56</f>
        <v>50000</v>
      </c>
      <c r="F55" s="10"/>
      <c r="G55" s="93"/>
      <c r="H55" s="93"/>
      <c r="I55" s="93"/>
      <c r="J55" s="93"/>
      <c r="K55" s="93"/>
      <c r="L55" s="93"/>
      <c r="M55" s="93"/>
    </row>
    <row r="56" spans="1:13" s="54" customFormat="1" ht="21.75" customHeight="1">
      <c r="A56" s="55"/>
      <c r="B56" s="50">
        <v>4300</v>
      </c>
      <c r="C56" s="69" t="s">
        <v>37</v>
      </c>
      <c r="D56" s="91"/>
      <c r="E56" s="67">
        <v>50000</v>
      </c>
      <c r="F56" s="57"/>
      <c r="G56"/>
      <c r="H56"/>
      <c r="I56"/>
      <c r="J56"/>
      <c r="K56"/>
      <c r="L56"/>
      <c r="M56"/>
    </row>
    <row r="57" spans="1:6" ht="19.5" customHeight="1">
      <c r="A57" s="7"/>
      <c r="B57" s="21"/>
      <c r="C57" s="22" t="s">
        <v>58</v>
      </c>
      <c r="D57" s="9"/>
      <c r="E57" s="38">
        <f>E58</f>
        <v>410000</v>
      </c>
      <c r="F57" s="11"/>
    </row>
    <row r="58" spans="1:13" s="54" customFormat="1" ht="19.5" customHeight="1">
      <c r="A58" s="79"/>
      <c r="B58" s="50">
        <v>6110</v>
      </c>
      <c r="C58" s="45" t="s">
        <v>35</v>
      </c>
      <c r="D58" s="52"/>
      <c r="E58" s="62">
        <v>410000</v>
      </c>
      <c r="F58" s="53"/>
      <c r="G58"/>
      <c r="H58"/>
      <c r="I58"/>
      <c r="J58"/>
      <c r="K58"/>
      <c r="L58"/>
      <c r="M58"/>
    </row>
    <row r="59" spans="1:6" ht="30.75" customHeight="1">
      <c r="A59" s="7"/>
      <c r="B59" s="7"/>
      <c r="C59" s="22" t="s">
        <v>66</v>
      </c>
      <c r="D59" s="9">
        <f>D60</f>
        <v>20000</v>
      </c>
      <c r="E59" s="38">
        <f>E60</f>
        <v>30000</v>
      </c>
      <c r="F59" s="11">
        <f aca="true" t="shared" si="2" ref="F59:F66">E59/D59</f>
        <v>1.5</v>
      </c>
    </row>
    <row r="60" spans="1:13" s="54" customFormat="1" ht="19.5" customHeight="1">
      <c r="A60" s="108"/>
      <c r="B60" s="50">
        <v>4210</v>
      </c>
      <c r="C60" s="45" t="s">
        <v>32</v>
      </c>
      <c r="D60" s="52">
        <v>20000</v>
      </c>
      <c r="E60" s="62">
        <v>30000</v>
      </c>
      <c r="F60" s="53">
        <f t="shared" si="2"/>
        <v>1.5</v>
      </c>
      <c r="G60" s="87"/>
      <c r="H60" s="87"/>
      <c r="I60" s="87"/>
      <c r="J60" s="87"/>
      <c r="K60" s="87"/>
      <c r="L60" s="87"/>
      <c r="M60" s="87"/>
    </row>
    <row r="61" spans="1:6" ht="19.5" customHeight="1">
      <c r="A61" s="7"/>
      <c r="B61" s="21"/>
      <c r="C61" s="39" t="s">
        <v>46</v>
      </c>
      <c r="D61" s="9">
        <f>D62</f>
        <v>210000</v>
      </c>
      <c r="E61" s="38">
        <f>E62</f>
        <v>300000</v>
      </c>
      <c r="F61" s="11">
        <f t="shared" si="2"/>
        <v>1.4285714285714286</v>
      </c>
    </row>
    <row r="62" spans="1:6" ht="19.5" customHeight="1">
      <c r="A62" s="78"/>
      <c r="B62" s="50">
        <v>6110</v>
      </c>
      <c r="C62" s="45" t="s">
        <v>35</v>
      </c>
      <c r="D62" s="89">
        <v>210000</v>
      </c>
      <c r="E62" s="84">
        <v>300000</v>
      </c>
      <c r="F62" s="85">
        <f t="shared" si="2"/>
        <v>1.4285714285714286</v>
      </c>
    </row>
    <row r="63" spans="1:13" s="101" customFormat="1" ht="19.5" customHeight="1">
      <c r="A63" s="7"/>
      <c r="B63" s="7"/>
      <c r="C63" s="22" t="s">
        <v>65</v>
      </c>
      <c r="D63" s="9">
        <f>D64</f>
        <v>230000</v>
      </c>
      <c r="E63" s="38">
        <f>E64</f>
        <v>500000</v>
      </c>
      <c r="F63" s="11">
        <f t="shared" si="2"/>
        <v>2.1739130434782608</v>
      </c>
      <c r="G63" s="100"/>
      <c r="H63" s="100"/>
      <c r="I63" s="100"/>
      <c r="J63" s="100"/>
      <c r="K63" s="100"/>
      <c r="L63" s="100"/>
      <c r="M63" s="100"/>
    </row>
    <row r="64" spans="1:13" s="99" customFormat="1" ht="19.5" customHeight="1">
      <c r="A64" s="55"/>
      <c r="B64" s="50">
        <v>6110</v>
      </c>
      <c r="C64" s="45" t="s">
        <v>35</v>
      </c>
      <c r="D64" s="52">
        <v>230000</v>
      </c>
      <c r="E64" s="62">
        <v>500000</v>
      </c>
      <c r="F64" s="53">
        <f t="shared" si="2"/>
        <v>2.1739130434782608</v>
      </c>
      <c r="G64" s="102"/>
      <c r="H64" s="102"/>
      <c r="I64" s="102"/>
      <c r="J64" s="102"/>
      <c r="K64" s="102"/>
      <c r="L64" s="102"/>
      <c r="M64" s="102"/>
    </row>
    <row r="65" spans="1:6" ht="19.5" customHeight="1">
      <c r="A65" s="7"/>
      <c r="B65" s="21"/>
      <c r="C65" s="65" t="s">
        <v>45</v>
      </c>
      <c r="D65" s="88">
        <f>D66</f>
        <v>850000</v>
      </c>
      <c r="E65" s="26">
        <f>E66</f>
        <v>450000</v>
      </c>
      <c r="F65" s="10">
        <f t="shared" si="2"/>
        <v>0.5294117647058824</v>
      </c>
    </row>
    <row r="66" spans="1:13" s="54" customFormat="1" ht="19.5" customHeight="1">
      <c r="A66" s="79"/>
      <c r="B66" s="50">
        <v>6110</v>
      </c>
      <c r="C66" s="45" t="s">
        <v>35</v>
      </c>
      <c r="D66" s="52">
        <v>850000</v>
      </c>
      <c r="E66" s="62">
        <v>450000</v>
      </c>
      <c r="F66" s="53">
        <f t="shared" si="2"/>
        <v>0.5294117647058824</v>
      </c>
      <c r="G66" s="87"/>
      <c r="H66" s="87"/>
      <c r="I66" s="87"/>
      <c r="J66" s="87"/>
      <c r="K66" s="87"/>
      <c r="L66" s="87"/>
      <c r="M66" s="87"/>
    </row>
    <row r="67" spans="1:6" ht="19.5" customHeight="1">
      <c r="A67" s="7"/>
      <c r="B67" s="21"/>
      <c r="C67" s="39" t="s">
        <v>40</v>
      </c>
      <c r="D67" s="9">
        <f>D68</f>
        <v>400000</v>
      </c>
      <c r="E67" s="38"/>
      <c r="F67" s="11"/>
    </row>
    <row r="68" spans="1:13" s="54" customFormat="1" ht="19.5" customHeight="1">
      <c r="A68" s="55"/>
      <c r="B68" s="50">
        <v>6110</v>
      </c>
      <c r="C68" s="45" t="s">
        <v>35</v>
      </c>
      <c r="D68" s="52">
        <v>400000</v>
      </c>
      <c r="E68" s="62"/>
      <c r="F68" s="53"/>
      <c r="G68"/>
      <c r="H68"/>
      <c r="I68"/>
      <c r="J68"/>
      <c r="K68"/>
      <c r="L68"/>
      <c r="M68"/>
    </row>
    <row r="69" spans="1:6" ht="19.5" customHeight="1">
      <c r="A69" s="7"/>
      <c r="B69" s="21"/>
      <c r="C69" s="65" t="s">
        <v>62</v>
      </c>
      <c r="D69" s="88">
        <f>D70</f>
        <v>10000</v>
      </c>
      <c r="E69" s="26"/>
      <c r="F69" s="10"/>
    </row>
    <row r="70" spans="1:13" s="54" customFormat="1" ht="19.5" customHeight="1">
      <c r="A70" s="55"/>
      <c r="B70" s="50">
        <v>4300</v>
      </c>
      <c r="C70" s="45" t="s">
        <v>33</v>
      </c>
      <c r="D70" s="52">
        <v>10000</v>
      </c>
      <c r="E70" s="62"/>
      <c r="F70" s="53"/>
      <c r="G70"/>
      <c r="H70"/>
      <c r="I70"/>
      <c r="J70"/>
      <c r="K70"/>
      <c r="L70"/>
      <c r="M70"/>
    </row>
    <row r="71" spans="1:6" ht="27.75" customHeight="1">
      <c r="A71" s="7"/>
      <c r="B71" s="21"/>
      <c r="C71" s="63" t="s">
        <v>23</v>
      </c>
      <c r="D71" s="90">
        <f>D72</f>
        <v>30000</v>
      </c>
      <c r="E71" s="27"/>
      <c r="F71" s="68"/>
    </row>
    <row r="72" spans="1:13" s="54" customFormat="1" ht="19.5" customHeight="1">
      <c r="A72" s="55"/>
      <c r="B72" s="50">
        <v>4300</v>
      </c>
      <c r="C72" s="51" t="s">
        <v>33</v>
      </c>
      <c r="D72" s="91">
        <v>30000</v>
      </c>
      <c r="E72" s="67"/>
      <c r="F72" s="57"/>
      <c r="G72"/>
      <c r="H72"/>
      <c r="I72"/>
      <c r="J72"/>
      <c r="K72"/>
      <c r="L72"/>
      <c r="M72"/>
    </row>
    <row r="73" spans="1:6" ht="19.5" customHeight="1">
      <c r="A73" s="7"/>
      <c r="B73" s="21"/>
      <c r="C73" s="63" t="s">
        <v>63</v>
      </c>
      <c r="D73" s="90">
        <f>D74</f>
        <v>90000</v>
      </c>
      <c r="E73" s="27"/>
      <c r="F73" s="68"/>
    </row>
    <row r="74" spans="1:13" s="54" customFormat="1" ht="19.5" customHeight="1">
      <c r="A74" s="55"/>
      <c r="B74" s="50">
        <v>4300</v>
      </c>
      <c r="C74" s="51" t="s">
        <v>33</v>
      </c>
      <c r="D74" s="91">
        <v>90000</v>
      </c>
      <c r="E74" s="67"/>
      <c r="F74" s="57"/>
      <c r="G74"/>
      <c r="H74"/>
      <c r="I74"/>
      <c r="J74"/>
      <c r="K74"/>
      <c r="L74"/>
      <c r="M74"/>
    </row>
    <row r="75" spans="1:6" ht="19.5" customHeight="1">
      <c r="A75" s="7"/>
      <c r="B75" s="64"/>
      <c r="C75" s="63" t="s">
        <v>24</v>
      </c>
      <c r="D75" s="90">
        <f>D76</f>
        <v>100000</v>
      </c>
      <c r="E75" s="27"/>
      <c r="F75" s="68"/>
    </row>
    <row r="76" spans="1:13" s="76" customFormat="1" ht="19.5" customHeight="1">
      <c r="A76" s="55"/>
      <c r="B76" s="50">
        <v>6110</v>
      </c>
      <c r="C76" s="51" t="s">
        <v>35</v>
      </c>
      <c r="D76" s="91">
        <v>100000</v>
      </c>
      <c r="E76" s="67"/>
      <c r="F76" s="57"/>
      <c r="G76" s="97"/>
      <c r="H76" s="97"/>
      <c r="I76" s="97"/>
      <c r="J76" s="97"/>
      <c r="K76" s="97"/>
      <c r="L76" s="97"/>
      <c r="M76" s="97"/>
    </row>
    <row r="77" spans="1:6" ht="19.5" customHeight="1">
      <c r="A77" s="7"/>
      <c r="B77" s="7"/>
      <c r="C77" s="39" t="s">
        <v>41</v>
      </c>
      <c r="D77" s="9">
        <f>D78</f>
        <v>100000</v>
      </c>
      <c r="E77" s="38"/>
      <c r="F77" s="11"/>
    </row>
    <row r="78" spans="1:13" s="76" customFormat="1" ht="19.5" customHeight="1">
      <c r="A78" s="55"/>
      <c r="B78" s="50">
        <v>6110</v>
      </c>
      <c r="C78" s="45" t="s">
        <v>35</v>
      </c>
      <c r="D78" s="52">
        <v>100000</v>
      </c>
      <c r="E78" s="62"/>
      <c r="F78" s="53"/>
      <c r="G78" s="97"/>
      <c r="H78" s="97"/>
      <c r="I78" s="97"/>
      <c r="J78" s="97"/>
      <c r="K78" s="97"/>
      <c r="L78" s="97"/>
      <c r="M78" s="97"/>
    </row>
    <row r="79" spans="1:6" ht="19.5" customHeight="1">
      <c r="A79" s="7"/>
      <c r="B79" s="21"/>
      <c r="C79" s="39" t="s">
        <v>15</v>
      </c>
      <c r="D79" s="9">
        <f>D80</f>
        <v>40000</v>
      </c>
      <c r="E79" s="38"/>
      <c r="F79" s="11"/>
    </row>
    <row r="80" spans="1:13" s="54" customFormat="1" ht="19.5" customHeight="1">
      <c r="A80" s="55"/>
      <c r="B80" s="50">
        <v>4300</v>
      </c>
      <c r="C80" s="45" t="s">
        <v>33</v>
      </c>
      <c r="D80" s="52">
        <v>40000</v>
      </c>
      <c r="E80" s="62"/>
      <c r="F80" s="53"/>
      <c r="G80"/>
      <c r="H80"/>
      <c r="I80"/>
      <c r="J80"/>
      <c r="K80"/>
      <c r="L80"/>
      <c r="M80"/>
    </row>
    <row r="81" spans="1:6" ht="32.25" customHeight="1">
      <c r="A81" s="7"/>
      <c r="B81" s="21"/>
      <c r="C81" s="39" t="s">
        <v>59</v>
      </c>
      <c r="D81" s="9">
        <f>D82</f>
        <v>400000</v>
      </c>
      <c r="E81" s="38"/>
      <c r="F81" s="11"/>
    </row>
    <row r="82" spans="1:13" s="54" customFormat="1" ht="19.5" customHeight="1">
      <c r="A82" s="55"/>
      <c r="B82" s="50">
        <v>6110</v>
      </c>
      <c r="C82" s="45" t="s">
        <v>35</v>
      </c>
      <c r="D82" s="52">
        <v>400000</v>
      </c>
      <c r="E82" s="62"/>
      <c r="F82" s="53"/>
      <c r="G82"/>
      <c r="H82"/>
      <c r="I82"/>
      <c r="J82"/>
      <c r="K82"/>
      <c r="L82"/>
      <c r="M82"/>
    </row>
    <row r="83" spans="1:6" ht="19.5" customHeight="1">
      <c r="A83" s="7"/>
      <c r="B83" s="21"/>
      <c r="C83" s="65" t="s">
        <v>38</v>
      </c>
      <c r="D83" s="88">
        <f>D84</f>
        <v>10000</v>
      </c>
      <c r="E83" s="26"/>
      <c r="F83" s="10"/>
    </row>
    <row r="84" spans="1:13" s="54" customFormat="1" ht="19.5" customHeight="1">
      <c r="A84" s="55"/>
      <c r="B84" s="50">
        <v>4300</v>
      </c>
      <c r="C84" s="69" t="s">
        <v>37</v>
      </c>
      <c r="D84" s="52">
        <v>10000</v>
      </c>
      <c r="E84" s="62"/>
      <c r="F84" s="53"/>
      <c r="G84"/>
      <c r="H84"/>
      <c r="I84"/>
      <c r="J84"/>
      <c r="K84"/>
      <c r="L84"/>
      <c r="M84"/>
    </row>
    <row r="85" spans="1:6" ht="19.5" customHeight="1">
      <c r="A85" s="7"/>
      <c r="B85" s="21"/>
      <c r="C85" s="65" t="s">
        <v>42</v>
      </c>
      <c r="D85" s="88">
        <f>D86</f>
        <v>10000</v>
      </c>
      <c r="E85" s="26"/>
      <c r="F85" s="10"/>
    </row>
    <row r="86" spans="1:13" s="54" customFormat="1" ht="19.5" customHeight="1">
      <c r="A86" s="55"/>
      <c r="B86" s="50">
        <v>4300</v>
      </c>
      <c r="C86" s="69" t="s">
        <v>37</v>
      </c>
      <c r="D86" s="91">
        <v>10000</v>
      </c>
      <c r="E86" s="67"/>
      <c r="F86" s="57"/>
      <c r="G86"/>
      <c r="H86"/>
      <c r="I86"/>
      <c r="J86"/>
      <c r="K86"/>
      <c r="L86"/>
      <c r="M86"/>
    </row>
    <row r="87" spans="1:13" s="44" customFormat="1" ht="20.25" customHeight="1">
      <c r="A87" s="43"/>
      <c r="B87" s="103"/>
      <c r="C87" s="46" t="s">
        <v>18</v>
      </c>
      <c r="D87" s="75">
        <f>D10+D11-D25</f>
        <v>1329710</v>
      </c>
      <c r="E87" s="75">
        <f>E10+E11-E25</f>
        <v>744710</v>
      </c>
      <c r="F87" s="72"/>
      <c r="G87"/>
      <c r="H87"/>
      <c r="I87"/>
      <c r="J87"/>
      <c r="K87"/>
      <c r="L87"/>
      <c r="M87"/>
    </row>
    <row r="88" spans="1:13" s="2" customFormat="1" ht="19.5" customHeight="1">
      <c r="A88" s="16"/>
      <c r="B88" s="23"/>
      <c r="C88" s="70" t="s">
        <v>10</v>
      </c>
      <c r="D88" s="18">
        <f>D25+D87</f>
        <v>5009710</v>
      </c>
      <c r="E88" s="18">
        <f>E25+E87</f>
        <v>3754710</v>
      </c>
      <c r="F88" s="71"/>
      <c r="G88"/>
      <c r="H88"/>
      <c r="I88"/>
      <c r="J88"/>
      <c r="K88"/>
      <c r="L88"/>
      <c r="M88"/>
    </row>
    <row r="89" spans="5:6" ht="14.25">
      <c r="E89" s="24"/>
      <c r="F89" s="40"/>
    </row>
    <row r="90" ht="14.25">
      <c r="F90" s="40"/>
    </row>
    <row r="91" spans="5:6" ht="15">
      <c r="E91" s="113" t="s">
        <v>67</v>
      </c>
      <c r="F91" s="40"/>
    </row>
    <row r="92" ht="15">
      <c r="E92" s="113" t="s">
        <v>68</v>
      </c>
    </row>
    <row r="93" ht="15">
      <c r="E93" s="113" t="s">
        <v>69</v>
      </c>
    </row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</sheetData>
  <mergeCells count="6">
    <mergeCell ref="C7:C8"/>
    <mergeCell ref="A7:A8"/>
    <mergeCell ref="B7:B8"/>
    <mergeCell ref="F7:F8"/>
    <mergeCell ref="D7:D8"/>
    <mergeCell ref="E7:E8"/>
  </mergeCells>
  <printOptions horizontalCentered="1"/>
  <pageMargins left="0.5905511811023623" right="0.5905511811023623" top="0.61" bottom="0.3937007874015748" header="0.5905511811023623" footer="0.1968503937007874"/>
  <pageSetup firstPageNumber="60" useFirstPageNumber="1" horizontalDpi="600" verticalDpi="600" orientation="landscape" paperSize="9" scale="83" r:id="rId1"/>
  <headerFooter alignWithMargins="0">
    <oddFooter>&amp;C&amp;P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2003-12-15T08:10:10Z</cp:lastPrinted>
  <dcterms:created xsi:type="dcterms:W3CDTF">1998-12-12T11:41:09Z</dcterms:created>
  <cp:category/>
  <cp:version/>
  <cp:contentType/>
  <cp:contentStatus/>
</cp:coreProperties>
</file>